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E:\Work\"/>
    </mc:Choice>
  </mc:AlternateContent>
  <xr:revisionPtr revIDLastSave="0" documentId="13_ncr:1_{362B5EF2-1F05-4AA1-B396-6E0D424E81BC}" xr6:coauthVersionLast="47" xr6:coauthVersionMax="47" xr10:uidLastSave="{00000000-0000-0000-0000-000000000000}"/>
  <bookViews>
    <workbookView xWindow="-108" yWindow="-108" windowWidth="15576" windowHeight="11904" xr2:uid="{00000000-000D-0000-FFFF-FFFF00000000}"/>
  </bookViews>
  <sheets>
    <sheet name="Stats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B79" i="2" l="1"/>
  <c r="BF30" i="2"/>
  <c r="BA79" i="2"/>
  <c r="BF17" i="2"/>
  <c r="AZ79" i="2"/>
  <c r="BF48" i="2"/>
  <c r="AY79" i="2"/>
  <c r="BF29" i="2"/>
  <c r="BF41" i="2"/>
  <c r="BF43" i="2"/>
  <c r="BF51" i="2"/>
  <c r="BF55" i="2"/>
  <c r="BF49" i="2"/>
  <c r="BF61" i="2"/>
  <c r="BF68" i="2"/>
  <c r="BF75" i="2"/>
  <c r="BF74" i="2"/>
  <c r="BF3" i="2"/>
  <c r="BF66" i="2"/>
  <c r="BF67" i="2"/>
  <c r="BF69" i="2"/>
  <c r="BF70" i="2"/>
  <c r="BF10" i="2"/>
  <c r="BF4" i="2"/>
  <c r="BF9" i="2"/>
  <c r="BF15" i="2"/>
  <c r="BF16" i="2"/>
  <c r="BF31" i="2"/>
  <c r="BF40" i="2"/>
  <c r="BF60" i="2"/>
  <c r="BF78" i="2"/>
  <c r="BF77" i="2"/>
  <c r="BF76" i="2"/>
  <c r="BF73" i="2"/>
  <c r="BF72" i="2"/>
  <c r="BF63" i="2"/>
  <c r="BF62" i="2"/>
  <c r="BF59" i="2"/>
  <c r="BF58" i="2"/>
  <c r="BF54" i="2"/>
  <c r="BF53" i="2"/>
  <c r="BF52" i="2"/>
  <c r="BF50" i="2"/>
  <c r="BF45" i="2"/>
  <c r="BF44" i="2"/>
  <c r="BF42" i="2"/>
  <c r="BF39" i="2"/>
  <c r="BF38" i="2"/>
  <c r="BF37" i="2"/>
  <c r="BF36" i="2"/>
  <c r="BF33" i="2"/>
  <c r="BF32" i="2"/>
  <c r="BF28" i="2"/>
  <c r="BF26" i="2"/>
  <c r="BF25" i="2"/>
  <c r="BF24" i="2"/>
  <c r="BF23" i="2"/>
  <c r="BF22" i="2"/>
  <c r="BF21" i="2"/>
  <c r="BF18" i="2"/>
  <c r="BF14" i="2"/>
  <c r="BF11" i="2"/>
  <c r="BF8" i="2"/>
  <c r="BF7" i="2"/>
  <c r="BF6" i="2"/>
  <c r="BF5" i="2"/>
  <c r="C29" i="2"/>
  <c r="C30" i="2"/>
  <c r="C41" i="2"/>
  <c r="C43" i="2"/>
  <c r="C51" i="2"/>
  <c r="C48" i="2"/>
  <c r="C55" i="2"/>
  <c r="C49" i="2"/>
  <c r="C61" i="2"/>
  <c r="C68" i="2"/>
  <c r="C75" i="2"/>
  <c r="C74" i="2"/>
  <c r="C17" i="2"/>
  <c r="C3" i="2"/>
  <c r="C14" i="2"/>
  <c r="C15" i="2"/>
  <c r="C16" i="2"/>
  <c r="C18" i="2"/>
  <c r="C66" i="2"/>
  <c r="C67" i="2"/>
  <c r="C69" i="2"/>
  <c r="C70" i="2"/>
  <c r="C10" i="2"/>
  <c r="C4" i="2"/>
  <c r="C9" i="2"/>
  <c r="C31" i="2"/>
  <c r="C40" i="2"/>
  <c r="C60" i="2"/>
  <c r="C78" i="2"/>
  <c r="C77" i="2"/>
  <c r="C76" i="2"/>
  <c r="C73" i="2"/>
  <c r="C72" i="2"/>
  <c r="C63" i="2"/>
  <c r="C62" i="2"/>
  <c r="C59" i="2"/>
  <c r="C58" i="2"/>
  <c r="C54" i="2"/>
  <c r="C53" i="2"/>
  <c r="C52" i="2"/>
  <c r="C50" i="2"/>
  <c r="C45" i="2"/>
  <c r="C44" i="2"/>
  <c r="C42" i="2"/>
  <c r="C39" i="2"/>
  <c r="C38" i="2"/>
  <c r="C37" i="2"/>
  <c r="C36" i="2"/>
  <c r="C33" i="2"/>
  <c r="C32" i="2"/>
  <c r="C28" i="2"/>
  <c r="C26" i="2"/>
  <c r="C25" i="2"/>
  <c r="C24" i="2"/>
  <c r="C23" i="2"/>
  <c r="C22" i="2"/>
  <c r="C21" i="2"/>
  <c r="C8" i="2"/>
  <c r="C7" i="2"/>
  <c r="C6" i="2"/>
  <c r="C5" i="2"/>
  <c r="AX79" i="2"/>
  <c r="AW79" i="2"/>
  <c r="AV79" i="2"/>
  <c r="AU79" i="2"/>
  <c r="BH11" i="2"/>
  <c r="BG11" i="2"/>
  <c r="BE11" i="2"/>
  <c r="BH3" i="2"/>
  <c r="BH4" i="2"/>
  <c r="BH9" i="2"/>
  <c r="BH5" i="2"/>
  <c r="BH6" i="2"/>
  <c r="BH7" i="2"/>
  <c r="BH8" i="2"/>
  <c r="BH10" i="2"/>
  <c r="BH14" i="2"/>
  <c r="BH15" i="2"/>
  <c r="BH16" i="2"/>
  <c r="BH17" i="2"/>
  <c r="BH18" i="2"/>
  <c r="BH21" i="2"/>
  <c r="BH22" i="2"/>
  <c r="BH23" i="2"/>
  <c r="BH24" i="2"/>
  <c r="BH25" i="2"/>
  <c r="BH26" i="2"/>
  <c r="BH28" i="2"/>
  <c r="BH29" i="2"/>
  <c r="BH30" i="2"/>
  <c r="BH31" i="2"/>
  <c r="BH32" i="2"/>
  <c r="BH33" i="2"/>
  <c r="BH36" i="2"/>
  <c r="BH37" i="2"/>
  <c r="BH38" i="2"/>
  <c r="BH39" i="2"/>
  <c r="BH40" i="2"/>
  <c r="BH41" i="2"/>
  <c r="BH42" i="2"/>
  <c r="BH43" i="2"/>
  <c r="BH44" i="2"/>
  <c r="BH45" i="2"/>
  <c r="BH48" i="2"/>
  <c r="BH49" i="2"/>
  <c r="BH50" i="2"/>
  <c r="BH51" i="2"/>
  <c r="BH52" i="2"/>
  <c r="BH53" i="2"/>
  <c r="BH54" i="2"/>
  <c r="BH55" i="2"/>
  <c r="BH58" i="2"/>
  <c r="BH59" i="2"/>
  <c r="BH60" i="2"/>
  <c r="BH61" i="2"/>
  <c r="BH62" i="2"/>
  <c r="BH63" i="2"/>
  <c r="BH66" i="2"/>
  <c r="BH67" i="2"/>
  <c r="BH68" i="2"/>
  <c r="BH69" i="2"/>
  <c r="BH70" i="2"/>
  <c r="BH72" i="2"/>
  <c r="BH73" i="2"/>
  <c r="BH74" i="2"/>
  <c r="BH75" i="2"/>
  <c r="BH76" i="2"/>
  <c r="BH77" i="2"/>
  <c r="BH78" i="2"/>
  <c r="BG3" i="2"/>
  <c r="BG4" i="2"/>
  <c r="BG9" i="2"/>
  <c r="BG5" i="2"/>
  <c r="BG6" i="2"/>
  <c r="BG7" i="2"/>
  <c r="BG8" i="2"/>
  <c r="BG10" i="2"/>
  <c r="BG14" i="2"/>
  <c r="BG15" i="2"/>
  <c r="BG16" i="2"/>
  <c r="BG17" i="2"/>
  <c r="BG18" i="2"/>
  <c r="BG21" i="2"/>
  <c r="BG22" i="2"/>
  <c r="BG23" i="2"/>
  <c r="BG24" i="2"/>
  <c r="BG25" i="2"/>
  <c r="BG26" i="2"/>
  <c r="BG28" i="2"/>
  <c r="BG29" i="2"/>
  <c r="BG30" i="2"/>
  <c r="BG31" i="2"/>
  <c r="BG32" i="2"/>
  <c r="BG33" i="2"/>
  <c r="BG36" i="2"/>
  <c r="BG37" i="2"/>
  <c r="BG38" i="2"/>
  <c r="BG39" i="2"/>
  <c r="BG40" i="2"/>
  <c r="BG41" i="2"/>
  <c r="BG42" i="2"/>
  <c r="BG43" i="2"/>
  <c r="BG44" i="2"/>
  <c r="BG45" i="2"/>
  <c r="BG48" i="2"/>
  <c r="BG49" i="2"/>
  <c r="BG50" i="2"/>
  <c r="BG51" i="2"/>
  <c r="BG52" i="2"/>
  <c r="BG53" i="2"/>
  <c r="BG54" i="2"/>
  <c r="BG55" i="2"/>
  <c r="BG58" i="2"/>
  <c r="BG59" i="2"/>
  <c r="BG60" i="2"/>
  <c r="BG61" i="2"/>
  <c r="BG62" i="2"/>
  <c r="BG63" i="2"/>
  <c r="BG66" i="2"/>
  <c r="BG67" i="2"/>
  <c r="BG68" i="2"/>
  <c r="BG69" i="2"/>
  <c r="BG70" i="2"/>
  <c r="BG72" i="2"/>
  <c r="BG73" i="2"/>
  <c r="BG74" i="2"/>
  <c r="BG75" i="2"/>
  <c r="BG76" i="2"/>
  <c r="BG77" i="2"/>
  <c r="BG78" i="2"/>
  <c r="BE3" i="2"/>
  <c r="BE4" i="2"/>
  <c r="BE9" i="2"/>
  <c r="BE5" i="2"/>
  <c r="BE6" i="2"/>
  <c r="BE7" i="2"/>
  <c r="BE8" i="2"/>
  <c r="BE10" i="2"/>
  <c r="BE14" i="2"/>
  <c r="BE15" i="2"/>
  <c r="BE16" i="2"/>
  <c r="BE17" i="2"/>
  <c r="BE18" i="2"/>
  <c r="BE21" i="2"/>
  <c r="BE22" i="2"/>
  <c r="BE23" i="2"/>
  <c r="BE24" i="2"/>
  <c r="BE25" i="2"/>
  <c r="BE26" i="2"/>
  <c r="BE28" i="2"/>
  <c r="BE29" i="2"/>
  <c r="BE30" i="2"/>
  <c r="BE31" i="2"/>
  <c r="BE32" i="2"/>
  <c r="BE33" i="2"/>
  <c r="BE36" i="2"/>
  <c r="BE37" i="2"/>
  <c r="BE38" i="2"/>
  <c r="BE39" i="2"/>
  <c r="BE40" i="2"/>
  <c r="BE41" i="2"/>
  <c r="BE42" i="2"/>
  <c r="BE43" i="2"/>
  <c r="BE44" i="2"/>
  <c r="BE45" i="2"/>
  <c r="BE48" i="2"/>
  <c r="BE49" i="2"/>
  <c r="BE50" i="2"/>
  <c r="BE51" i="2"/>
  <c r="BE52" i="2"/>
  <c r="BE53" i="2"/>
  <c r="BE54" i="2"/>
  <c r="BE55" i="2"/>
  <c r="BE58" i="2"/>
  <c r="BE59" i="2"/>
  <c r="BE60" i="2"/>
  <c r="BE61" i="2"/>
  <c r="BE62" i="2"/>
  <c r="BE63" i="2"/>
  <c r="BE66" i="2"/>
  <c r="BE67" i="2"/>
  <c r="BE68" i="2"/>
  <c r="BE69" i="2"/>
  <c r="BE70" i="2"/>
  <c r="BE72" i="2"/>
  <c r="BE73" i="2"/>
  <c r="BE74" i="2"/>
  <c r="BE75" i="2"/>
  <c r="BE76" i="2"/>
  <c r="BE77" i="2"/>
  <c r="BE78" i="2"/>
  <c r="AT79" i="2"/>
  <c r="AS79" i="2"/>
  <c r="AR79" i="2"/>
  <c r="E58" i="2"/>
  <c r="D58" i="2"/>
  <c r="B58" i="2"/>
  <c r="E75" i="2"/>
  <c r="D75" i="2"/>
  <c r="B75" i="2"/>
  <c r="E45" i="2"/>
  <c r="D45" i="2"/>
  <c r="B45" i="2"/>
  <c r="E24" i="2"/>
  <c r="D24" i="2"/>
  <c r="B24" i="2"/>
  <c r="E9" i="2"/>
  <c r="D9" i="2"/>
  <c r="B9" i="2"/>
  <c r="AQ79" i="2"/>
  <c r="AP79" i="2"/>
  <c r="AO79" i="2"/>
  <c r="AN79" i="2"/>
  <c r="AM79" i="2"/>
  <c r="E66" i="2"/>
  <c r="D66" i="2"/>
  <c r="B66" i="2"/>
  <c r="AL79" i="2"/>
  <c r="E28" i="2"/>
  <c r="D28" i="2"/>
  <c r="B28" i="2"/>
  <c r="E70" i="2"/>
  <c r="D70" i="2"/>
  <c r="B70" i="2"/>
  <c r="E78" i="2"/>
  <c r="D78" i="2"/>
  <c r="B78" i="2"/>
  <c r="E69" i="2"/>
  <c r="D69" i="2"/>
  <c r="B69" i="2"/>
  <c r="E77" i="2"/>
  <c r="D77" i="2"/>
  <c r="B77" i="2"/>
  <c r="E76" i="2"/>
  <c r="D76" i="2"/>
  <c r="B76" i="2"/>
  <c r="E68" i="2"/>
  <c r="D68" i="2"/>
  <c r="B68" i="2"/>
  <c r="E74" i="2"/>
  <c r="D74" i="2"/>
  <c r="B74" i="2"/>
  <c r="E73" i="2"/>
  <c r="D73" i="2"/>
  <c r="B73" i="2"/>
  <c r="E72" i="2"/>
  <c r="D72" i="2"/>
  <c r="B72" i="2"/>
  <c r="E67" i="2"/>
  <c r="D67" i="2"/>
  <c r="B67" i="2"/>
  <c r="E63" i="2"/>
  <c r="D63" i="2"/>
  <c r="B63" i="2"/>
  <c r="E62" i="2"/>
  <c r="D62" i="2"/>
  <c r="B62" i="2"/>
  <c r="E61" i="2"/>
  <c r="D61" i="2"/>
  <c r="B61" i="2"/>
  <c r="E60" i="2"/>
  <c r="D60" i="2"/>
  <c r="B60" i="2"/>
  <c r="E59" i="2"/>
  <c r="D59" i="2"/>
  <c r="B59" i="2"/>
  <c r="E55" i="2"/>
  <c r="D55" i="2"/>
  <c r="B55" i="2"/>
  <c r="E54" i="2"/>
  <c r="D54" i="2"/>
  <c r="B54" i="2"/>
  <c r="E53" i="2"/>
  <c r="D53" i="2"/>
  <c r="B53" i="2"/>
  <c r="E52" i="2"/>
  <c r="D52" i="2"/>
  <c r="B52" i="2"/>
  <c r="E51" i="2"/>
  <c r="D51" i="2"/>
  <c r="B51" i="2"/>
  <c r="E50" i="2"/>
  <c r="D50" i="2"/>
  <c r="B50" i="2"/>
  <c r="E49" i="2"/>
  <c r="D49" i="2"/>
  <c r="B49" i="2"/>
  <c r="E48" i="2"/>
  <c r="D48" i="2"/>
  <c r="B48" i="2"/>
  <c r="E44" i="2"/>
  <c r="D44" i="2"/>
  <c r="B44" i="2"/>
  <c r="E43" i="2"/>
  <c r="D43" i="2"/>
  <c r="B43" i="2"/>
  <c r="E42" i="2"/>
  <c r="D42" i="2"/>
  <c r="B42" i="2"/>
  <c r="E41" i="2"/>
  <c r="D41" i="2"/>
  <c r="B41" i="2"/>
  <c r="E40" i="2"/>
  <c r="D40" i="2"/>
  <c r="B40" i="2"/>
  <c r="E39" i="2"/>
  <c r="D39" i="2"/>
  <c r="B39" i="2"/>
  <c r="E38" i="2"/>
  <c r="D38" i="2"/>
  <c r="B38" i="2"/>
  <c r="E37" i="2"/>
  <c r="D37" i="2"/>
  <c r="B37" i="2"/>
  <c r="E36" i="2"/>
  <c r="D36" i="2"/>
  <c r="B36" i="2"/>
  <c r="E33" i="2"/>
  <c r="D33" i="2"/>
  <c r="B33" i="2"/>
  <c r="E32" i="2"/>
  <c r="D32" i="2"/>
  <c r="B32" i="2"/>
  <c r="E31" i="2"/>
  <c r="D31" i="2"/>
  <c r="B31" i="2"/>
  <c r="E30" i="2"/>
  <c r="D30" i="2"/>
  <c r="B30" i="2"/>
  <c r="E29" i="2"/>
  <c r="D29" i="2"/>
  <c r="B29" i="2"/>
  <c r="E26" i="2"/>
  <c r="D26" i="2"/>
  <c r="B26" i="2"/>
  <c r="E25" i="2"/>
  <c r="D25" i="2"/>
  <c r="B25" i="2"/>
  <c r="E23" i="2"/>
  <c r="D23" i="2"/>
  <c r="B23" i="2"/>
  <c r="E22" i="2"/>
  <c r="D22" i="2"/>
  <c r="B22" i="2"/>
  <c r="E21" i="2"/>
  <c r="D21" i="2"/>
  <c r="B21" i="2"/>
  <c r="E18" i="2"/>
  <c r="D18" i="2"/>
  <c r="B18" i="2"/>
  <c r="E17" i="2"/>
  <c r="D17" i="2"/>
  <c r="B17" i="2"/>
  <c r="E16" i="2"/>
  <c r="D16" i="2"/>
  <c r="B16" i="2"/>
  <c r="E15" i="2"/>
  <c r="D15" i="2"/>
  <c r="B15" i="2"/>
  <c r="E14" i="2"/>
  <c r="D14" i="2"/>
  <c r="B14" i="2"/>
  <c r="E10" i="2"/>
  <c r="D10" i="2"/>
  <c r="B10" i="2"/>
  <c r="E8" i="2"/>
  <c r="D8" i="2"/>
  <c r="B8" i="2"/>
  <c r="E7" i="2"/>
  <c r="D7" i="2"/>
  <c r="B7" i="2"/>
  <c r="E6" i="2"/>
  <c r="D6" i="2"/>
  <c r="B6" i="2"/>
  <c r="E5" i="2"/>
  <c r="D5" i="2"/>
  <c r="B5" i="2"/>
  <c r="E4" i="2"/>
  <c r="D4" i="2"/>
  <c r="B4" i="2"/>
  <c r="E3" i="2"/>
  <c r="D3" i="2"/>
  <c r="AK79" i="2"/>
  <c r="H79" i="2"/>
  <c r="G79" i="2"/>
  <c r="F79" i="2"/>
  <c r="I79" i="2"/>
  <c r="J79" i="2"/>
  <c r="K79" i="2"/>
  <c r="L79" i="2"/>
  <c r="M79" i="2"/>
  <c r="N79" i="2"/>
  <c r="O79" i="2"/>
  <c r="P79" i="2"/>
  <c r="Q79" i="2"/>
  <c r="R79" i="2"/>
  <c r="S79" i="2"/>
  <c r="T79" i="2"/>
  <c r="U79" i="2"/>
  <c r="V79" i="2"/>
  <c r="W79" i="2"/>
  <c r="X79" i="2"/>
  <c r="Y79" i="2"/>
  <c r="Z79" i="2"/>
  <c r="AA79" i="2"/>
  <c r="AB79" i="2"/>
  <c r="AC79" i="2"/>
  <c r="AD79" i="2"/>
  <c r="AE79" i="2"/>
  <c r="AF79" i="2"/>
  <c r="AG79" i="2"/>
  <c r="AH79" i="2"/>
  <c r="AI79" i="2"/>
  <c r="AJ79" i="2"/>
  <c r="B3" i="2"/>
  <c r="BE80" i="2" l="1"/>
  <c r="C79" i="2"/>
  <c r="BH80" i="2"/>
  <c r="BG79" i="2"/>
  <c r="B79" i="2"/>
  <c r="D79" i="2"/>
  <c r="BF79" i="2"/>
  <c r="E79" i="2"/>
  <c r="BG80" i="2"/>
  <c r="BH79" i="2"/>
  <c r="BF80" i="2"/>
  <c r="BE79" i="2"/>
</calcChain>
</file>

<file path=xl/sharedStrings.xml><?xml version="1.0" encoding="utf-8"?>
<sst xmlns="http://schemas.openxmlformats.org/spreadsheetml/2006/main" count="1110" uniqueCount="141">
  <si>
    <t>Boston University</t>
  </si>
  <si>
    <t>Rensselaer University</t>
  </si>
  <si>
    <t>Syracuse University</t>
  </si>
  <si>
    <t>Mid-Atlantic Region</t>
  </si>
  <si>
    <t>West Virginia University</t>
  </si>
  <si>
    <t>Auburn University</t>
  </si>
  <si>
    <t>Georgia Institute of Technology</t>
  </si>
  <si>
    <t>Mississippi State University</t>
  </si>
  <si>
    <t>North Carolina State University</t>
  </si>
  <si>
    <t>Great Lakes Region</t>
  </si>
  <si>
    <t>Ohio State University</t>
  </si>
  <si>
    <t>Purdue University</t>
  </si>
  <si>
    <t>North Central Region</t>
  </si>
  <si>
    <t>Iowa State University</t>
  </si>
  <si>
    <t>Wichita State University</t>
  </si>
  <si>
    <t>Oklahoma State University</t>
  </si>
  <si>
    <t>Texas A&amp;M University</t>
  </si>
  <si>
    <t>Western Region</t>
  </si>
  <si>
    <t>Arizona State University</t>
  </si>
  <si>
    <t>San Diego State University</t>
  </si>
  <si>
    <t>N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</si>
  <si>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</si>
  <si>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</si>
  <si>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</si>
  <si>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</si>
  <si>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</si>
  <si>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</si>
  <si>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</si>
  <si>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</si>
  <si>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</si>
  <si>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</si>
  <si>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</si>
  <si>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</si>
  <si>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</si>
  <si>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</si>
  <si>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</si>
  <si>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</si>
  <si>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</si>
  <si>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</si>
  <si>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</si>
  <si>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</si>
  <si>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</si>
  <si>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</si>
  <si>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</si>
  <si>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00</t>
  </si>
  <si>
    <t>MIT</t>
  </si>
  <si>
    <t>SUNY, Buffalo</t>
  </si>
  <si>
    <t>Virginia Polytech University</t>
  </si>
  <si>
    <t>A</t>
  </si>
  <si>
    <t>R</t>
  </si>
  <si>
    <t>01</t>
  </si>
  <si>
    <t>02</t>
  </si>
  <si>
    <t>03</t>
  </si>
  <si>
    <t>05</t>
  </si>
  <si>
    <t>04</t>
  </si>
  <si>
    <t>Northeastern Region</t>
  </si>
  <si>
    <t>Southeastern Region</t>
  </si>
  <si>
    <t>Southwestern Region</t>
  </si>
  <si>
    <t>Pennsylvania State Univ.</t>
  </si>
  <si>
    <t>SGT Awards</t>
  </si>
  <si>
    <t>06</t>
  </si>
  <si>
    <t>07</t>
  </si>
  <si>
    <t>08</t>
  </si>
  <si>
    <t>09</t>
  </si>
  <si>
    <t>10</t>
  </si>
  <si>
    <t>South Central (SE till 04)</t>
  </si>
  <si>
    <t>South Central (as of 2005)</t>
  </si>
  <si>
    <t>Clarkson University</t>
  </si>
  <si>
    <t>California - Irvine, University of</t>
  </si>
  <si>
    <t>Virginia, University of</t>
  </si>
  <si>
    <t>Maryland, University of</t>
  </si>
  <si>
    <t>Washington, University of</t>
  </si>
  <si>
    <t>Southern California, Univ. of</t>
  </si>
  <si>
    <t>Texas at Austin, University of</t>
  </si>
  <si>
    <t>Texas at Arlington, University of</t>
  </si>
  <si>
    <t>Oklahoma, University of</t>
  </si>
  <si>
    <t>Northrop University (retired)</t>
  </si>
  <si>
    <t>Polytechnic University (retired)</t>
  </si>
  <si>
    <t>Alabama - Tuscaloosa, Univ. of</t>
  </si>
  <si>
    <t>Tennessee, University of</t>
  </si>
  <si>
    <t>Cal Poly State Univ. - SLO</t>
  </si>
  <si>
    <t>Cal State Poly Univ. - Pomona</t>
  </si>
  <si>
    <t>Tri-State University (retired)</t>
  </si>
  <si>
    <t>Embry-Riddle Aero Univ-Prescott</t>
  </si>
  <si>
    <t>Embry-Riddle Aeronautical Univ.</t>
  </si>
  <si>
    <t xml:space="preserve">Cincinnati, University of </t>
  </si>
  <si>
    <t>Illinois - Urbana, University of</t>
  </si>
  <si>
    <t xml:space="preserve">Michigan, University of </t>
  </si>
  <si>
    <t xml:space="preserve">Notre Dame, University of </t>
  </si>
  <si>
    <t>Air Force Institute of Technology</t>
  </si>
  <si>
    <t>Air Force Academy, United States</t>
  </si>
  <si>
    <t xml:space="preserve">Colorado, University of </t>
  </si>
  <si>
    <t>Kansas, University of</t>
  </si>
  <si>
    <t>Missouri-Rolla, University of</t>
  </si>
  <si>
    <t>^2 Regional Winners</t>
  </si>
  <si>
    <t>2 National Winners^</t>
  </si>
  <si>
    <t>^2 Regional^</t>
  </si>
  <si>
    <t>^</t>
  </si>
  <si>
    <t>Winners</t>
  </si>
  <si>
    <r>
      <t>8</t>
    </r>
    <r>
      <rPr>
        <b/>
        <sz val="8"/>
        <color indexed="11"/>
        <rFont val="Arial"/>
        <family val="2"/>
      </rPr>
      <t>9</t>
    </r>
  </si>
  <si>
    <t>Alabama - Huntsville, Univ. of</t>
  </si>
  <si>
    <t>Missouri Science &amp; Technology U.</t>
  </si>
  <si>
    <t>San Jose State Univ.</t>
  </si>
  <si>
    <t>Parks College (inactive)</t>
  </si>
  <si>
    <t>Illinois Institute of Tech (inactive)</t>
  </si>
  <si>
    <t>Arizona, University of</t>
  </si>
  <si>
    <t>Southern Pacific (W till 08)</t>
  </si>
  <si>
    <t>SP (as of 09)</t>
  </si>
  <si>
    <t>11</t>
  </si>
  <si>
    <t>12</t>
  </si>
  <si>
    <t>13</t>
  </si>
  <si>
    <t>14</t>
  </si>
  <si>
    <t>Daniel Webster College</t>
  </si>
  <si>
    <t xml:space="preserve">Central Florida, University of </t>
  </si>
  <si>
    <t xml:space="preserve">Florida, University of </t>
  </si>
  <si>
    <t>Florida Institute of Technology</t>
  </si>
  <si>
    <t>Tuskegee University</t>
  </si>
  <si>
    <t>Western Michigan University</t>
  </si>
  <si>
    <t>Cal State Univ. - Long Beach</t>
  </si>
  <si>
    <t>15</t>
  </si>
  <si>
    <t>New Mexico State University</t>
  </si>
  <si>
    <t>16</t>
  </si>
  <si>
    <t>17</t>
  </si>
  <si>
    <r>
      <t>^</t>
    </r>
    <r>
      <rPr>
        <sz val="8"/>
        <color indexed="10"/>
        <rFont val="Arial"/>
        <family val="2"/>
      </rPr>
      <t>2 National</t>
    </r>
    <r>
      <rPr>
        <sz val="8"/>
        <rFont val="Arial"/>
        <family val="2"/>
      </rPr>
      <t xml:space="preserve"> &amp; </t>
    </r>
    <r>
      <rPr>
        <sz val="8"/>
        <color indexed="17"/>
        <rFont val="Arial"/>
        <family val="2"/>
      </rPr>
      <t>2 Regional</t>
    </r>
    <r>
      <rPr>
        <sz val="8"/>
        <rFont val="Arial"/>
        <family val="2"/>
      </rPr>
      <t xml:space="preserve"> Winners</t>
    </r>
  </si>
  <si>
    <t>Worchester Polytechnic Institute</t>
  </si>
  <si>
    <r>
      <t xml:space="preserve">Great Lakes </t>
    </r>
    <r>
      <rPr>
        <b/>
        <sz val="6"/>
        <rFont val="Arial"/>
        <family val="2"/>
      </rPr>
      <t>(Hilton Award from 12)</t>
    </r>
  </si>
  <si>
    <t>Minnesota, Univ of (inactive)</t>
  </si>
  <si>
    <t>Illinois Institute Tech (inactive)</t>
  </si>
  <si>
    <t>Minnesota, University (inactive)</t>
  </si>
  <si>
    <t>SUNY, Buffalo (Univ at Buffalo)</t>
  </si>
  <si>
    <t>18</t>
  </si>
  <si>
    <t>Southern New Hampshire Univ</t>
  </si>
  <si>
    <t>19</t>
  </si>
  <si>
    <t>20</t>
  </si>
  <si>
    <t>21</t>
  </si>
  <si>
    <t>22</t>
  </si>
  <si>
    <r>
      <t>National</t>
    </r>
    <r>
      <rPr>
        <sz val="8"/>
        <rFont val="Arial"/>
        <family val="2"/>
      </rPr>
      <t>/</t>
    </r>
    <r>
      <rPr>
        <sz val="8"/>
        <color indexed="14"/>
        <rFont val="Arial"/>
        <family val="2"/>
      </rPr>
      <t>2nd</t>
    </r>
    <r>
      <rPr>
        <sz val="8"/>
        <rFont val="Arial"/>
        <family val="2"/>
      </rPr>
      <t>/</t>
    </r>
    <r>
      <rPr>
        <sz val="8"/>
        <color indexed="17"/>
        <rFont val="Arial"/>
        <family val="2"/>
      </rPr>
      <t>Regional</t>
    </r>
    <r>
      <rPr>
        <sz val="8"/>
        <rFont val="Arial"/>
        <family val="2"/>
      </rPr>
      <t>/</t>
    </r>
    <r>
      <rPr>
        <sz val="8"/>
        <color indexed="12"/>
        <rFont val="Arial"/>
        <family val="2"/>
      </rPr>
      <t>Nominees</t>
    </r>
    <r>
      <rPr>
        <sz val="8"/>
        <rFont val="Arial"/>
        <family val="2"/>
      </rPr>
      <t>=</t>
    </r>
  </si>
  <si>
    <r>
      <t>2nd</t>
    </r>
    <r>
      <rPr>
        <sz val="8"/>
        <rFont val="Arial"/>
        <family val="2"/>
      </rPr>
      <t>=National Runner-up since 21</t>
    </r>
  </si>
  <si>
    <r>
      <t xml:space="preserve">National </t>
    </r>
    <r>
      <rPr>
        <sz val="8"/>
        <color indexed="14"/>
        <rFont val="Arial"/>
        <family val="2"/>
      </rPr>
      <t>Runner-up Award</t>
    </r>
    <r>
      <rPr>
        <sz val="8"/>
        <rFont val="Arial"/>
        <family val="2"/>
      </rPr>
      <t xml:space="preserve"> since 2021^ </t>
    </r>
  </si>
  <si>
    <t>=Max (Nat/2nd/RegWinner/Nominee)</t>
  </si>
  <si>
    <r>
      <t xml:space="preserve">=Total </t>
    </r>
    <r>
      <rPr>
        <sz val="8"/>
        <color indexed="10"/>
        <rFont val="Arial"/>
        <family val="2"/>
      </rPr>
      <t>National</t>
    </r>
    <r>
      <rPr>
        <sz val="8"/>
        <rFont val="Arial"/>
        <family val="2"/>
      </rPr>
      <t>/</t>
    </r>
    <r>
      <rPr>
        <sz val="8"/>
        <color indexed="14"/>
        <rFont val="Arial"/>
        <family val="2"/>
      </rPr>
      <t>2nd</t>
    </r>
    <r>
      <rPr>
        <sz val="8"/>
        <rFont val="Arial"/>
        <family val="2"/>
      </rPr>
      <t>/</t>
    </r>
    <r>
      <rPr>
        <sz val="8"/>
        <color indexed="17"/>
        <rFont val="Arial"/>
        <family val="2"/>
      </rPr>
      <t>Regional</t>
    </r>
    <r>
      <rPr>
        <sz val="8"/>
        <rFont val="Arial"/>
        <family val="2"/>
      </rPr>
      <t>/</t>
    </r>
    <r>
      <rPr>
        <sz val="8"/>
        <color indexed="12"/>
        <rFont val="Arial"/>
        <family val="2"/>
      </rPr>
      <t>Nominee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</si>
</sst>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0"/>
      <name val="Arial"/>
    </font>
    <font>
      <b/>
      <sz val="8"/>
      <name val="Arial"/>
      <family val="2"/>
    </font>
    <font>
      <sz val="8"/>
      <name val="Arial"/>
      <family val="2"/>
    </font>
    <font>
      <b/>
      <i/>
      <sz val="8"/>
      <name val="Arial"/>
      <family val="2"/>
    </font>
    <font>
      <sz val="8"/>
      <color indexed="10"/>
      <name val="Arial"/>
      <family val="2"/>
    </font>
    <font>
      <sz val="8"/>
      <color indexed="12"/>
      <name val="Arial"/>
      <family val="2"/>
    </font>
    <font>
      <b/>
      <sz val="8"/>
      <color indexed="10"/>
      <name val="Arial"/>
      <family val="2"/>
    </font>
    <font>
      <b/>
      <sz val="8"/>
      <color indexed="11"/>
      <name val="Arial"/>
      <family val="2"/>
    </font>
    <font>
      <b/>
      <i/>
      <sz val="8"/>
      <color indexed="12"/>
      <name val="Arial"/>
      <family val="2"/>
    </font>
    <font>
      <b/>
      <i/>
      <sz val="8"/>
      <color indexed="10"/>
      <name val="Arial"/>
      <family val="2"/>
    </font>
    <font>
      <strike/>
      <sz val="8"/>
      <color indexed="46"/>
      <name val="Arial"/>
      <family val="2"/>
    </font>
    <font>
      <strike/>
      <sz val="8"/>
      <color indexed="47"/>
      <name val="Arial"/>
      <family val="2"/>
    </font>
    <font>
      <sz val="8"/>
      <color indexed="17"/>
      <name val="Arial"/>
      <family val="2"/>
    </font>
    <font>
      <b/>
      <i/>
      <sz val="8"/>
      <color indexed="17"/>
      <name val="Arial"/>
      <family val="2"/>
    </font>
    <font>
      <sz val="7"/>
      <color indexed="17"/>
      <name val="Arial"/>
      <family val="2"/>
    </font>
    <font>
      <b/>
      <sz val="6"/>
      <name val="Arial"/>
      <family val="2"/>
    </font>
    <font>
      <sz val="8"/>
      <color indexed="14"/>
      <name val="Arial"/>
      <family val="2"/>
    </font>
    <font>
      <b/>
      <i/>
      <sz val="8"/>
      <color indexed="14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1" xfId="0" applyFont="1" applyBorder="1"/>
    <xf numFmtId="0" fontId="2" fillId="0" borderId="1" xfId="0" quotePrefix="1" applyFont="1" applyBorder="1" applyAlignment="1">
      <alignment horizontal="center"/>
    </xf>
    <xf numFmtId="0" fontId="2" fillId="0" borderId="0" xfId="0" applyFont="1"/>
    <xf numFmtId="0" fontId="3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4" borderId="0" xfId="0" applyFont="1" applyFill="1" applyAlignment="1">
      <alignment horizontal="center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49" fontId="2" fillId="0" borderId="1" xfId="0" quotePrefix="1" applyNumberFormat="1" applyFont="1" applyBorder="1" applyAlignment="1">
      <alignment horizontal="center"/>
    </xf>
    <xf numFmtId="49" fontId="6" fillId="0" borderId="1" xfId="0" quotePrefix="1" applyNumberFormat="1" applyFont="1" applyBorder="1" applyAlignment="1">
      <alignment horizontal="center"/>
    </xf>
    <xf numFmtId="49" fontId="7" fillId="0" borderId="1" xfId="0" quotePrefix="1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3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8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5" xfId="0" applyFont="1" applyBorder="1" applyAlignment="1">
      <alignment horizontal="center"/>
    </xf>
    <xf numFmtId="0" fontId="2" fillId="0" borderId="3" xfId="0" applyFont="1" applyBorder="1"/>
    <xf numFmtId="0" fontId="10" fillId="0" borderId="1" xfId="0" applyFont="1" applyBorder="1"/>
    <xf numFmtId="0" fontId="11" fillId="0" borderId="1" xfId="0" applyFont="1" applyBorder="1"/>
    <xf numFmtId="0" fontId="4" fillId="0" borderId="3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3" fillId="0" borderId="1" xfId="0" applyFont="1" applyBorder="1" applyAlignment="1">
      <alignment horizontal="center"/>
    </xf>
    <xf numFmtId="0" fontId="12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0" fontId="12" fillId="5" borderId="0" xfId="0" applyFont="1" applyFill="1" applyAlignment="1">
      <alignment horizontal="center"/>
    </xf>
    <xf numFmtId="0" fontId="5" fillId="6" borderId="0" xfId="0" applyFont="1" applyFill="1" applyAlignment="1">
      <alignment horizontal="center"/>
    </xf>
    <xf numFmtId="0" fontId="5" fillId="6" borderId="1" xfId="0" applyFont="1" applyFill="1" applyBorder="1" applyAlignment="1">
      <alignment horizontal="center"/>
    </xf>
    <xf numFmtId="0" fontId="12" fillId="5" borderId="1" xfId="0" applyFont="1" applyFill="1" applyBorder="1" applyAlignment="1">
      <alignment horizontal="center"/>
    </xf>
    <xf numFmtId="0" fontId="2" fillId="0" borderId="0" xfId="0" quotePrefix="1" applyFont="1"/>
    <xf numFmtId="0" fontId="2" fillId="0" borderId="0" xfId="0" quotePrefix="1" applyFont="1" applyAlignment="1">
      <alignment horizontal="left"/>
    </xf>
    <xf numFmtId="0" fontId="2" fillId="0" borderId="6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3" fillId="0" borderId="7" xfId="0" applyFont="1" applyBorder="1"/>
    <xf numFmtId="0" fontId="2" fillId="2" borderId="8" xfId="0" applyFont="1" applyFill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1" fillId="0" borderId="6" xfId="0" applyFont="1" applyBorder="1"/>
    <xf numFmtId="0" fontId="2" fillId="7" borderId="1" xfId="0" applyFont="1" applyFill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16" fillId="0" borderId="0" xfId="0" applyFont="1"/>
    <xf numFmtId="0" fontId="4" fillId="8" borderId="0" xfId="0" applyFont="1" applyFill="1" applyAlignment="1">
      <alignment horizontal="center"/>
    </xf>
    <xf numFmtId="0" fontId="4" fillId="8" borderId="1" xfId="0" applyFont="1" applyFill="1" applyBorder="1" applyAlignment="1">
      <alignment horizontal="center"/>
    </xf>
    <xf numFmtId="0" fontId="2" fillId="0" borderId="0" xfId="0" applyFont="1" applyAlignment="1">
      <alignment horizontal="right"/>
    </xf>
    <xf numFmtId="0" fontId="2" fillId="7" borderId="0" xfId="0" applyFont="1" applyFill="1" applyAlignment="1">
      <alignment horizontal="center"/>
    </xf>
    <xf numFmtId="0" fontId="1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I81"/>
  <sheetViews>
    <sheetView tabSelected="1" topLeftCell="E1" zoomScale="80" workbookViewId="0">
      <pane ySplit="1" topLeftCell="A2" activePane="bottomLeft" state="frozen"/>
      <selection activeCell="Q1" sqref="Q1"/>
      <selection pane="bottomLeft" activeCell="BC1" sqref="BC1"/>
    </sheetView>
  </sheetViews>
  <sheetFormatPr defaultColWidth="8.5546875" defaultRowHeight="10.199999999999999" x14ac:dyDescent="0.2"/>
  <cols>
    <col min="1" max="1" width="25.5546875" style="3" customWidth="1"/>
    <col min="2" max="2" width="2.5546875" style="7" customWidth="1"/>
    <col min="3" max="3" width="2.5546875" style="63" customWidth="1"/>
    <col min="4" max="5" width="3.5546875" style="7" customWidth="1"/>
    <col min="6" max="58" width="2.5546875" style="7" customWidth="1"/>
    <col min="59" max="60" width="3.5546875" style="7" customWidth="1"/>
    <col min="61" max="61" width="27.88671875" style="3" bestFit="1" customWidth="1"/>
    <col min="62" max="16384" width="8.5546875" style="3"/>
  </cols>
  <sheetData>
    <row r="1" spans="1:61" x14ac:dyDescent="0.2">
      <c r="A1" s="1" t="s">
        <v>59</v>
      </c>
      <c r="B1" s="11" t="s">
        <v>48</v>
      </c>
      <c r="C1" s="60">
        <v>2</v>
      </c>
      <c r="D1" s="12" t="s">
        <v>49</v>
      </c>
      <c r="E1" s="10" t="s">
        <v>20</v>
      </c>
      <c r="F1" s="20" t="s">
        <v>21</v>
      </c>
      <c r="G1" s="21" t="s">
        <v>22</v>
      </c>
      <c r="H1" s="20" t="s">
        <v>23</v>
      </c>
      <c r="I1" s="22" t="s">
        <v>24</v>
      </c>
      <c r="J1" s="22" t="s">
        <v>25</v>
      </c>
      <c r="K1" s="20" t="s">
        <v>26</v>
      </c>
      <c r="L1" s="20" t="s">
        <v>27</v>
      </c>
      <c r="M1" s="20" t="s">
        <v>28</v>
      </c>
      <c r="N1" s="20" t="s">
        <v>29</v>
      </c>
      <c r="O1" s="22" t="s">
        <v>30</v>
      </c>
      <c r="P1" s="22" t="s">
        <v>31</v>
      </c>
      <c r="Q1" s="22" t="s">
        <v>32</v>
      </c>
      <c r="R1" s="20" t="s">
        <v>33</v>
      </c>
      <c r="S1" s="21" t="s">
        <v>99</v>
      </c>
      <c r="T1" s="22" t="s">
        <v>34</v>
      </c>
      <c r="U1" s="20" t="s">
        <v>35</v>
      </c>
      <c r="V1" s="20" t="s">
        <v>36</v>
      </c>
      <c r="W1" s="20" t="s">
        <v>37</v>
      </c>
      <c r="X1" s="20" t="s">
        <v>38</v>
      </c>
      <c r="Y1" s="20" t="s">
        <v>39</v>
      </c>
      <c r="Z1" s="20" t="s">
        <v>40</v>
      </c>
      <c r="AA1" s="20" t="s">
        <v>41</v>
      </c>
      <c r="AB1" s="20" t="s">
        <v>42</v>
      </c>
      <c r="AC1" s="20" t="s">
        <v>43</v>
      </c>
      <c r="AD1" s="20" t="s">
        <v>44</v>
      </c>
      <c r="AE1" s="2" t="s">
        <v>50</v>
      </c>
      <c r="AF1" s="2" t="s">
        <v>51</v>
      </c>
      <c r="AG1" s="2" t="s">
        <v>52</v>
      </c>
      <c r="AH1" s="2" t="s">
        <v>54</v>
      </c>
      <c r="AI1" s="2" t="s">
        <v>53</v>
      </c>
      <c r="AJ1" s="2" t="s">
        <v>60</v>
      </c>
      <c r="AK1" s="2" t="s">
        <v>61</v>
      </c>
      <c r="AL1" s="2" t="s">
        <v>62</v>
      </c>
      <c r="AM1" s="2" t="s">
        <v>63</v>
      </c>
      <c r="AN1" s="2" t="s">
        <v>64</v>
      </c>
      <c r="AO1" s="2" t="s">
        <v>108</v>
      </c>
      <c r="AP1" s="2" t="s">
        <v>109</v>
      </c>
      <c r="AQ1" s="2" t="s">
        <v>110</v>
      </c>
      <c r="AR1" s="2" t="s">
        <v>111</v>
      </c>
      <c r="AS1" s="2" t="s">
        <v>119</v>
      </c>
      <c r="AT1" s="2" t="s">
        <v>121</v>
      </c>
      <c r="AU1" s="2" t="s">
        <v>122</v>
      </c>
      <c r="AV1" s="2" t="s">
        <v>130</v>
      </c>
      <c r="AW1" s="2" t="s">
        <v>132</v>
      </c>
      <c r="AX1" s="2" t="s">
        <v>133</v>
      </c>
      <c r="AY1" s="2" t="s">
        <v>134</v>
      </c>
      <c r="AZ1" s="2" t="s">
        <v>135</v>
      </c>
      <c r="BA1" s="2">
        <v>23</v>
      </c>
      <c r="BB1" s="2">
        <v>24</v>
      </c>
      <c r="BC1" s="2">
        <v>25</v>
      </c>
      <c r="BD1" s="2"/>
      <c r="BE1" s="11" t="s">
        <v>48</v>
      </c>
      <c r="BF1" s="60">
        <v>2</v>
      </c>
      <c r="BG1" s="12" t="s">
        <v>49</v>
      </c>
      <c r="BH1" s="10" t="s">
        <v>20</v>
      </c>
      <c r="BI1" s="1" t="s">
        <v>59</v>
      </c>
    </row>
    <row r="2" spans="1:61" x14ac:dyDescent="0.2">
      <c r="A2" s="1" t="s">
        <v>55</v>
      </c>
      <c r="B2" s="29"/>
      <c r="C2" s="61"/>
      <c r="D2" s="41"/>
      <c r="E2" s="26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30"/>
      <c r="BF2" s="30"/>
      <c r="BG2" s="38"/>
      <c r="BH2" s="27"/>
      <c r="BI2" s="1" t="s">
        <v>55</v>
      </c>
    </row>
    <row r="3" spans="1:61" x14ac:dyDescent="0.2">
      <c r="A3" s="6" t="s">
        <v>0</v>
      </c>
      <c r="B3" s="30">
        <f>COUNTIF(F3:BD3,"A")</f>
        <v>0</v>
      </c>
      <c r="C3" s="62">
        <f>COUNTIF(F3:BD3,"2")</f>
        <v>0</v>
      </c>
      <c r="D3" s="38">
        <f t="shared" ref="D3:D10" si="0">COUNTIF(F3:BD3,"A")+COUNTIF(F3:BD3,"R")</f>
        <v>6</v>
      </c>
      <c r="E3" s="27">
        <f t="shared" ref="E3:E10" si="1">COUNTIF(F3:BD3,"A")+COUNTIF(F3:BD3,"R")+COUNTIF(F3:BD3,"N")</f>
        <v>19</v>
      </c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10" t="s">
        <v>20</v>
      </c>
      <c r="X3" s="10" t="s">
        <v>20</v>
      </c>
      <c r="Y3" s="10" t="s">
        <v>20</v>
      </c>
      <c r="Z3" s="10" t="s">
        <v>20</v>
      </c>
      <c r="AA3" s="10" t="s">
        <v>20</v>
      </c>
      <c r="AB3" s="10" t="s">
        <v>20</v>
      </c>
      <c r="AC3" s="12" t="s">
        <v>49</v>
      </c>
      <c r="AD3" s="12" t="s">
        <v>49</v>
      </c>
      <c r="AE3" s="5"/>
      <c r="AF3" s="12" t="s">
        <v>49</v>
      </c>
      <c r="AG3" s="10" t="s">
        <v>20</v>
      </c>
      <c r="AH3" s="12" t="s">
        <v>49</v>
      </c>
      <c r="AI3" s="10" t="s">
        <v>20</v>
      </c>
      <c r="AJ3" s="10" t="s">
        <v>20</v>
      </c>
      <c r="AK3" s="10" t="s">
        <v>20</v>
      </c>
      <c r="AL3" s="12" t="s">
        <v>49</v>
      </c>
      <c r="AM3" s="10" t="s">
        <v>20</v>
      </c>
      <c r="AN3" s="10" t="s">
        <v>20</v>
      </c>
      <c r="AO3" s="12" t="s">
        <v>49</v>
      </c>
      <c r="AP3" s="5"/>
      <c r="AQ3" s="5"/>
      <c r="AR3" s="10" t="s">
        <v>20</v>
      </c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30">
        <f>COUNTIF(F3:BD3,"A")</f>
        <v>0</v>
      </c>
      <c r="BF3" s="62">
        <f>COUNTIF(F3:BD3,"2")</f>
        <v>0</v>
      </c>
      <c r="BG3" s="38">
        <f t="shared" ref="BG3:BG10" si="2">COUNTIF(F3:BD3,"A")+COUNTIF(F3:BD3,"R")</f>
        <v>6</v>
      </c>
      <c r="BH3" s="27">
        <f t="shared" ref="BH3:BH10" si="3">COUNTIF(F3:BD3,"A")+COUNTIF(F3:BD3,"R")+COUNTIF(F3:BD3,"N")</f>
        <v>19</v>
      </c>
      <c r="BI3" s="6" t="s">
        <v>0</v>
      </c>
    </row>
    <row r="4" spans="1:61" x14ac:dyDescent="0.2">
      <c r="A4" s="6" t="s">
        <v>67</v>
      </c>
      <c r="B4" s="30">
        <f t="shared" ref="B4:B10" si="4">COUNTIF(F4:BD4,"A")</f>
        <v>0</v>
      </c>
      <c r="C4" s="62">
        <f t="shared" ref="C4:C10" si="5">COUNTIF(F4:BD4,"2")</f>
        <v>0</v>
      </c>
      <c r="D4" s="38">
        <f t="shared" si="0"/>
        <v>2</v>
      </c>
      <c r="E4" s="27">
        <f t="shared" si="1"/>
        <v>7</v>
      </c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10" t="s">
        <v>20</v>
      </c>
      <c r="AP4" s="12" t="s">
        <v>49</v>
      </c>
      <c r="AQ4" s="5"/>
      <c r="AR4" s="5"/>
      <c r="AS4" s="5"/>
      <c r="AT4" s="5"/>
      <c r="AU4" s="5"/>
      <c r="AV4" s="5"/>
      <c r="AW4" s="10" t="s">
        <v>20</v>
      </c>
      <c r="AX4" s="12" t="s">
        <v>49</v>
      </c>
      <c r="AY4" s="5"/>
      <c r="AZ4" s="10" t="s">
        <v>20</v>
      </c>
      <c r="BA4" s="10" t="s">
        <v>20</v>
      </c>
      <c r="BB4" s="10" t="s">
        <v>20</v>
      </c>
      <c r="BC4" s="5"/>
      <c r="BD4" s="5"/>
      <c r="BE4" s="30">
        <f t="shared" ref="BE4:BE10" si="6">COUNTIF(F4:BD4,"A")</f>
        <v>0</v>
      </c>
      <c r="BF4" s="62">
        <f t="shared" ref="BF4:BF18" si="7">COUNTIF(F4:BD4,"2")</f>
        <v>0</v>
      </c>
      <c r="BG4" s="38">
        <f t="shared" si="2"/>
        <v>2</v>
      </c>
      <c r="BH4" s="27">
        <f t="shared" si="3"/>
        <v>7</v>
      </c>
      <c r="BI4" s="6" t="s">
        <v>67</v>
      </c>
    </row>
    <row r="5" spans="1:61" x14ac:dyDescent="0.2">
      <c r="A5" s="6" t="s">
        <v>45</v>
      </c>
      <c r="B5" s="30">
        <f t="shared" si="4"/>
        <v>1</v>
      </c>
      <c r="C5" s="62">
        <f t="shared" si="5"/>
        <v>0</v>
      </c>
      <c r="D5" s="38">
        <f t="shared" si="0"/>
        <v>1</v>
      </c>
      <c r="E5" s="27">
        <f t="shared" si="1"/>
        <v>3</v>
      </c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10" t="s">
        <v>20</v>
      </c>
      <c r="Z5" s="5"/>
      <c r="AA5" s="5"/>
      <c r="AB5" s="5"/>
      <c r="AC5" s="10" t="s">
        <v>20</v>
      </c>
      <c r="AD5" s="5"/>
      <c r="AE5" s="11" t="s">
        <v>48</v>
      </c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30">
        <f t="shared" si="6"/>
        <v>1</v>
      </c>
      <c r="BF5" s="62">
        <f t="shared" si="7"/>
        <v>0</v>
      </c>
      <c r="BG5" s="38">
        <f t="shared" si="2"/>
        <v>1</v>
      </c>
      <c r="BH5" s="27">
        <f t="shared" si="3"/>
        <v>3</v>
      </c>
      <c r="BI5" s="6" t="s">
        <v>45</v>
      </c>
    </row>
    <row r="6" spans="1:61" x14ac:dyDescent="0.2">
      <c r="A6" s="35" t="s">
        <v>77</v>
      </c>
      <c r="B6" s="30">
        <f t="shared" si="4"/>
        <v>1</v>
      </c>
      <c r="C6" s="62">
        <f t="shared" si="5"/>
        <v>0</v>
      </c>
      <c r="D6" s="38">
        <f t="shared" si="0"/>
        <v>3</v>
      </c>
      <c r="E6" s="27">
        <f t="shared" si="1"/>
        <v>11</v>
      </c>
      <c r="F6" s="10" t="s">
        <v>20</v>
      </c>
      <c r="G6" s="11" t="s">
        <v>48</v>
      </c>
      <c r="H6" s="5"/>
      <c r="I6" s="10" t="s">
        <v>20</v>
      </c>
      <c r="J6" s="12" t="s">
        <v>49</v>
      </c>
      <c r="K6" s="12" t="s">
        <v>49</v>
      </c>
      <c r="L6" s="5"/>
      <c r="M6" s="5"/>
      <c r="N6" s="5"/>
      <c r="O6" s="10" t="s">
        <v>20</v>
      </c>
      <c r="P6" s="5"/>
      <c r="Q6" s="5"/>
      <c r="R6" s="5"/>
      <c r="S6" s="5"/>
      <c r="T6" s="5"/>
      <c r="U6" s="10" t="s">
        <v>20</v>
      </c>
      <c r="V6" s="5"/>
      <c r="W6" s="10" t="s">
        <v>20</v>
      </c>
      <c r="X6" s="10" t="s">
        <v>20</v>
      </c>
      <c r="Y6" s="5"/>
      <c r="Z6" s="5"/>
      <c r="AA6" s="10" t="s">
        <v>20</v>
      </c>
      <c r="AB6" s="10" t="s">
        <v>20</v>
      </c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30">
        <f t="shared" si="6"/>
        <v>1</v>
      </c>
      <c r="BF6" s="62">
        <f t="shared" si="7"/>
        <v>0</v>
      </c>
      <c r="BG6" s="38">
        <f t="shared" si="2"/>
        <v>3</v>
      </c>
      <c r="BH6" s="27">
        <f t="shared" si="3"/>
        <v>11</v>
      </c>
      <c r="BI6" s="35" t="s">
        <v>77</v>
      </c>
    </row>
    <row r="7" spans="1:61" x14ac:dyDescent="0.2">
      <c r="A7" s="6" t="s">
        <v>1</v>
      </c>
      <c r="B7" s="30">
        <f t="shared" si="4"/>
        <v>2</v>
      </c>
      <c r="C7" s="62">
        <f t="shared" si="5"/>
        <v>0</v>
      </c>
      <c r="D7" s="38">
        <f t="shared" si="0"/>
        <v>11</v>
      </c>
      <c r="E7" s="27">
        <f t="shared" si="1"/>
        <v>15</v>
      </c>
      <c r="F7" s="10" t="s">
        <v>20</v>
      </c>
      <c r="G7" s="10" t="s">
        <v>20</v>
      </c>
      <c r="H7" s="12" t="s">
        <v>49</v>
      </c>
      <c r="I7" s="5"/>
      <c r="J7" s="5"/>
      <c r="K7" s="5"/>
      <c r="L7" s="5"/>
      <c r="M7" s="11" t="s">
        <v>48</v>
      </c>
      <c r="N7" s="12" t="s">
        <v>49</v>
      </c>
      <c r="O7" s="11" t="s">
        <v>48</v>
      </c>
      <c r="P7" s="5"/>
      <c r="Q7" s="10" t="s">
        <v>20</v>
      </c>
      <c r="R7" s="12" t="s">
        <v>49</v>
      </c>
      <c r="S7" s="12" t="s">
        <v>49</v>
      </c>
      <c r="T7" s="10" t="s">
        <v>20</v>
      </c>
      <c r="U7" s="12" t="s">
        <v>49</v>
      </c>
      <c r="V7" s="12" t="s">
        <v>49</v>
      </c>
      <c r="W7" s="5"/>
      <c r="X7" s="12" t="s">
        <v>49</v>
      </c>
      <c r="Y7" s="12" t="s">
        <v>49</v>
      </c>
      <c r="Z7" s="5"/>
      <c r="AA7" s="5"/>
      <c r="AB7" s="5"/>
      <c r="AC7" s="5"/>
      <c r="AD7" s="5"/>
      <c r="AE7" s="5"/>
      <c r="AF7" s="5"/>
      <c r="AG7" s="12" t="s">
        <v>49</v>
      </c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30">
        <f t="shared" si="6"/>
        <v>2</v>
      </c>
      <c r="BF7" s="62">
        <f t="shared" si="7"/>
        <v>0</v>
      </c>
      <c r="BG7" s="38">
        <f t="shared" si="2"/>
        <v>11</v>
      </c>
      <c r="BH7" s="27">
        <f t="shared" si="3"/>
        <v>15</v>
      </c>
      <c r="BI7" s="6" t="s">
        <v>1</v>
      </c>
    </row>
    <row r="8" spans="1:61" x14ac:dyDescent="0.2">
      <c r="A8" s="6" t="s">
        <v>46</v>
      </c>
      <c r="B8" s="30">
        <f t="shared" si="4"/>
        <v>0</v>
      </c>
      <c r="C8" s="62">
        <f t="shared" si="5"/>
        <v>0</v>
      </c>
      <c r="D8" s="38">
        <f t="shared" si="0"/>
        <v>0</v>
      </c>
      <c r="E8" s="27">
        <f t="shared" si="1"/>
        <v>1</v>
      </c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10" t="s">
        <v>20</v>
      </c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30">
        <f t="shared" si="6"/>
        <v>0</v>
      </c>
      <c r="BF8" s="62">
        <f t="shared" si="7"/>
        <v>0</v>
      </c>
      <c r="BG8" s="38">
        <f t="shared" si="2"/>
        <v>0</v>
      </c>
      <c r="BH8" s="27">
        <f t="shared" si="3"/>
        <v>1</v>
      </c>
      <c r="BI8" s="6" t="s">
        <v>129</v>
      </c>
    </row>
    <row r="9" spans="1:61" x14ac:dyDescent="0.2">
      <c r="A9" s="6" t="s">
        <v>112</v>
      </c>
      <c r="B9" s="30">
        <f>COUNTIF(F9:BD9,"A")</f>
        <v>0</v>
      </c>
      <c r="C9" s="62">
        <f t="shared" si="5"/>
        <v>0</v>
      </c>
      <c r="D9" s="38">
        <f>COUNTIF(F9:BD9,"A")+COUNTIF(F9:BD9,"R")</f>
        <v>3</v>
      </c>
      <c r="E9" s="27">
        <f>COUNTIF(F9:BD9,"A")+COUNTIF(F9:BD9,"R")+COUNTIF(F9:BD9,"N")</f>
        <v>11</v>
      </c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27"/>
      <c r="AP9" s="27"/>
      <c r="AQ9" s="5"/>
      <c r="AR9" s="12" t="s">
        <v>49</v>
      </c>
      <c r="AS9" s="12" t="s">
        <v>49</v>
      </c>
      <c r="AT9" s="10" t="s">
        <v>20</v>
      </c>
      <c r="AU9" s="10" t="s">
        <v>20</v>
      </c>
      <c r="AV9" s="10" t="s">
        <v>20</v>
      </c>
      <c r="AW9" s="12" t="s">
        <v>49</v>
      </c>
      <c r="AX9" s="10" t="s">
        <v>20</v>
      </c>
      <c r="AY9" s="10" t="s">
        <v>20</v>
      </c>
      <c r="AZ9" s="10" t="s">
        <v>20</v>
      </c>
      <c r="BA9" s="10" t="s">
        <v>20</v>
      </c>
      <c r="BB9" s="10" t="s">
        <v>20</v>
      </c>
      <c r="BC9" s="5"/>
      <c r="BD9" s="5"/>
      <c r="BE9" s="30">
        <f>COUNTIF(F9:BD9,"A")</f>
        <v>0</v>
      </c>
      <c r="BF9" s="62">
        <f t="shared" si="7"/>
        <v>0</v>
      </c>
      <c r="BG9" s="38">
        <f>COUNTIF(F9:BD9,"A")+COUNTIF(F9:BD9,"R")</f>
        <v>3</v>
      </c>
      <c r="BH9" s="27">
        <f>COUNTIF(F9:BD9,"A")+COUNTIF(F9:BD9,"R")+COUNTIF(F9:BD9,"N")</f>
        <v>11</v>
      </c>
      <c r="BI9" s="6" t="s">
        <v>131</v>
      </c>
    </row>
    <row r="10" spans="1:61" x14ac:dyDescent="0.2">
      <c r="A10" s="6" t="s">
        <v>2</v>
      </c>
      <c r="B10" s="30">
        <f t="shared" si="4"/>
        <v>2</v>
      </c>
      <c r="C10" s="62">
        <f t="shared" si="5"/>
        <v>1</v>
      </c>
      <c r="D10" s="38">
        <f t="shared" si="0"/>
        <v>21</v>
      </c>
      <c r="E10" s="27">
        <f t="shared" si="1"/>
        <v>37</v>
      </c>
      <c r="F10" s="5"/>
      <c r="G10" s="5"/>
      <c r="H10" s="5"/>
      <c r="I10" s="5"/>
      <c r="J10" s="5"/>
      <c r="K10" s="5"/>
      <c r="L10" s="5"/>
      <c r="M10" s="10" t="s">
        <v>20</v>
      </c>
      <c r="N10" s="10" t="s">
        <v>20</v>
      </c>
      <c r="O10" s="12" t="s">
        <v>49</v>
      </c>
      <c r="P10" s="12" t="s">
        <v>49</v>
      </c>
      <c r="Q10" s="12" t="s">
        <v>49</v>
      </c>
      <c r="R10" s="10" t="s">
        <v>20</v>
      </c>
      <c r="S10" s="12" t="s">
        <v>49</v>
      </c>
      <c r="T10" s="12" t="s">
        <v>49</v>
      </c>
      <c r="U10" s="10" t="s">
        <v>20</v>
      </c>
      <c r="V10" s="10" t="s">
        <v>20</v>
      </c>
      <c r="W10" s="12" t="s">
        <v>49</v>
      </c>
      <c r="X10" s="10" t="s">
        <v>20</v>
      </c>
      <c r="Y10" s="10" t="s">
        <v>20</v>
      </c>
      <c r="Z10" s="11" t="s">
        <v>48</v>
      </c>
      <c r="AA10" s="12" t="s">
        <v>49</v>
      </c>
      <c r="AB10" s="12" t="s">
        <v>49</v>
      </c>
      <c r="AC10" s="5"/>
      <c r="AD10" s="10" t="s">
        <v>20</v>
      </c>
      <c r="AE10" s="10" t="s">
        <v>20</v>
      </c>
      <c r="AF10" s="10" t="s">
        <v>20</v>
      </c>
      <c r="AG10" s="5"/>
      <c r="AH10" s="10" t="s">
        <v>20</v>
      </c>
      <c r="AI10" s="12" t="s">
        <v>49</v>
      </c>
      <c r="AJ10" s="12" t="s">
        <v>49</v>
      </c>
      <c r="AK10" s="12" t="s">
        <v>49</v>
      </c>
      <c r="AL10" s="10" t="s">
        <v>20</v>
      </c>
      <c r="AM10" s="12" t="s">
        <v>49</v>
      </c>
      <c r="AN10" s="12" t="s">
        <v>49</v>
      </c>
      <c r="AO10" s="10" t="s">
        <v>20</v>
      </c>
      <c r="AP10" s="5"/>
      <c r="AQ10" s="12" t="s">
        <v>49</v>
      </c>
      <c r="AR10" s="5"/>
      <c r="AS10" s="5" t="s">
        <v>20</v>
      </c>
      <c r="AT10" s="12" t="s">
        <v>49</v>
      </c>
      <c r="AU10" s="12" t="s">
        <v>49</v>
      </c>
      <c r="AV10" s="12" t="s">
        <v>49</v>
      </c>
      <c r="AW10" s="10" t="s">
        <v>20</v>
      </c>
      <c r="AX10" s="10" t="s">
        <v>20</v>
      </c>
      <c r="AY10" s="11" t="s">
        <v>48</v>
      </c>
      <c r="AZ10" s="12" t="s">
        <v>49</v>
      </c>
      <c r="BA10" s="12" t="s">
        <v>49</v>
      </c>
      <c r="BB10" s="60">
        <v>2</v>
      </c>
      <c r="BC10" s="5"/>
      <c r="BD10" s="5"/>
      <c r="BE10" s="30">
        <f t="shared" si="6"/>
        <v>2</v>
      </c>
      <c r="BF10" s="62">
        <f t="shared" si="7"/>
        <v>1</v>
      </c>
      <c r="BG10" s="38">
        <f t="shared" si="2"/>
        <v>21</v>
      </c>
      <c r="BH10" s="27">
        <f t="shared" si="3"/>
        <v>37</v>
      </c>
      <c r="BI10" s="6" t="s">
        <v>2</v>
      </c>
    </row>
    <row r="11" spans="1:61" x14ac:dyDescent="0.2">
      <c r="A11" s="6"/>
      <c r="B11" s="30"/>
      <c r="C11" s="62"/>
      <c r="D11" s="38"/>
      <c r="E11" s="27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30">
        <f>COUNTIF(F11:BD11,"A")</f>
        <v>0</v>
      </c>
      <c r="BF11" s="62">
        <f t="shared" si="7"/>
        <v>0</v>
      </c>
      <c r="BG11" s="38">
        <f>COUNTIF(F11:BD11,"A")+COUNTIF(F11:BD11,"R")</f>
        <v>0</v>
      </c>
      <c r="BH11" s="27">
        <f>COUNTIF(F11:BD11,"A")+COUNTIF(F11:BD11,"R")+COUNTIF(F11:BD11,"N")</f>
        <v>0</v>
      </c>
      <c r="BI11" s="6" t="s">
        <v>124</v>
      </c>
    </row>
    <row r="12" spans="1:61" x14ac:dyDescent="0.2">
      <c r="A12" s="6"/>
      <c r="B12" s="30"/>
      <c r="C12" s="62"/>
      <c r="D12" s="38"/>
      <c r="E12" s="27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30"/>
      <c r="BF12" s="62"/>
      <c r="BG12" s="38"/>
      <c r="BH12" s="27"/>
      <c r="BI12" s="6"/>
    </row>
    <row r="13" spans="1:61" x14ac:dyDescent="0.2">
      <c r="A13" s="1" t="s">
        <v>3</v>
      </c>
      <c r="B13" s="29"/>
      <c r="C13" s="61"/>
      <c r="D13" s="41"/>
      <c r="E13" s="26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30"/>
      <c r="BF13" s="30"/>
      <c r="BG13" s="38"/>
      <c r="BH13" s="27"/>
      <c r="BI13" s="1" t="s">
        <v>3</v>
      </c>
    </row>
    <row r="14" spans="1:61" x14ac:dyDescent="0.2">
      <c r="A14" s="6" t="s">
        <v>70</v>
      </c>
      <c r="B14" s="30">
        <f>COUNTIF(F14:BD14,"A")</f>
        <v>1</v>
      </c>
      <c r="C14" s="62">
        <f>COUNTIF(F14:BD14,"2")</f>
        <v>0</v>
      </c>
      <c r="D14" s="38">
        <f>COUNTIF(F14:BD14,"A")+COUNTIF(F14:BD14,"R")</f>
        <v>2</v>
      </c>
      <c r="E14" s="27">
        <f>COUNTIF(F14:BD14,"A")+COUNTIF(F14:BD14,"R")+COUNTIF(F14:BD14,"N")</f>
        <v>9</v>
      </c>
      <c r="F14" s="10" t="s">
        <v>20</v>
      </c>
      <c r="G14" s="11" t="s">
        <v>48</v>
      </c>
      <c r="H14" s="5"/>
      <c r="I14" s="10" t="s">
        <v>20</v>
      </c>
      <c r="J14" s="5"/>
      <c r="K14" s="5"/>
      <c r="L14" s="5"/>
      <c r="M14" s="5"/>
      <c r="N14" s="5"/>
      <c r="O14" s="10" t="s">
        <v>20</v>
      </c>
      <c r="P14" s="5"/>
      <c r="Q14" s="5"/>
      <c r="R14" s="5"/>
      <c r="S14" s="5"/>
      <c r="T14" s="5"/>
      <c r="U14" s="10" t="s">
        <v>20</v>
      </c>
      <c r="V14" s="5"/>
      <c r="W14" s="5"/>
      <c r="X14" s="5"/>
      <c r="Y14" s="5"/>
      <c r="Z14" s="5"/>
      <c r="AA14" s="5"/>
      <c r="AB14" s="10" t="s">
        <v>20</v>
      </c>
      <c r="AC14" s="5"/>
      <c r="AD14" s="5"/>
      <c r="AE14" s="5"/>
      <c r="AF14" s="5"/>
      <c r="AG14" s="5"/>
      <c r="AH14" s="5"/>
      <c r="AI14" s="5"/>
      <c r="AJ14" s="5"/>
      <c r="AK14" s="10" t="s">
        <v>20</v>
      </c>
      <c r="AL14" s="5"/>
      <c r="AM14" s="5"/>
      <c r="AN14" s="5"/>
      <c r="AO14" s="5"/>
      <c r="AP14" s="5"/>
      <c r="AQ14" s="12" t="s">
        <v>49</v>
      </c>
      <c r="AR14" s="10" t="s">
        <v>20</v>
      </c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30">
        <f>COUNTIF(F14:BD14,"A")</f>
        <v>1</v>
      </c>
      <c r="BF14" s="62">
        <f t="shared" si="7"/>
        <v>0</v>
      </c>
      <c r="BG14" s="38">
        <f>COUNTIF(F14:BD14,"A")+COUNTIF(F14:BD14,"R")</f>
        <v>2</v>
      </c>
      <c r="BH14" s="27">
        <f>COUNTIF(F14:BD14,"A")+COUNTIF(F14:BD14,"R")+COUNTIF(F14:BD14,"N")</f>
        <v>9</v>
      </c>
      <c r="BI14" s="6" t="s">
        <v>70</v>
      </c>
    </row>
    <row r="15" spans="1:61" x14ac:dyDescent="0.2">
      <c r="A15" s="6" t="s">
        <v>58</v>
      </c>
      <c r="B15" s="30">
        <f>COUNTIF(F15:BD15,"A")</f>
        <v>1</v>
      </c>
      <c r="C15" s="62">
        <f>COUNTIF(F15:BD15,"2")</f>
        <v>0</v>
      </c>
      <c r="D15" s="38">
        <f>COUNTIF(F15:BD15,"A")+COUNTIF(F15:BD15,"R")</f>
        <v>10</v>
      </c>
      <c r="E15" s="27">
        <f>COUNTIF(F15:BD15,"A")+COUNTIF(F15:BD15,"R")+COUNTIF(F15:BD15,"N")</f>
        <v>32</v>
      </c>
      <c r="F15" s="12" t="s">
        <v>49</v>
      </c>
      <c r="G15" s="10" t="s">
        <v>20</v>
      </c>
      <c r="H15" s="5"/>
      <c r="I15" s="11" t="s">
        <v>48</v>
      </c>
      <c r="J15" s="10" t="s">
        <v>20</v>
      </c>
      <c r="K15" s="5"/>
      <c r="L15" s="10" t="s">
        <v>20</v>
      </c>
      <c r="M15" s="10" t="s">
        <v>20</v>
      </c>
      <c r="N15" s="10" t="s">
        <v>20</v>
      </c>
      <c r="O15" s="5"/>
      <c r="P15" s="5"/>
      <c r="Q15" s="10" t="s">
        <v>20</v>
      </c>
      <c r="R15" s="12" t="s">
        <v>49</v>
      </c>
      <c r="S15" s="5"/>
      <c r="T15" s="5"/>
      <c r="U15" s="10" t="s">
        <v>20</v>
      </c>
      <c r="V15" s="10" t="s">
        <v>20</v>
      </c>
      <c r="W15" s="12" t="s">
        <v>49</v>
      </c>
      <c r="X15" s="10" t="s">
        <v>20</v>
      </c>
      <c r="Y15" s="10" t="s">
        <v>20</v>
      </c>
      <c r="Z15" s="10" t="s">
        <v>20</v>
      </c>
      <c r="AA15" s="10" t="s">
        <v>20</v>
      </c>
      <c r="AB15" s="10" t="s">
        <v>20</v>
      </c>
      <c r="AC15" s="5"/>
      <c r="AD15" s="12" t="s">
        <v>49</v>
      </c>
      <c r="AE15" s="12" t="s">
        <v>49</v>
      </c>
      <c r="AF15" s="10" t="s">
        <v>20</v>
      </c>
      <c r="AG15" s="12" t="s">
        <v>49</v>
      </c>
      <c r="AH15" s="12" t="s">
        <v>49</v>
      </c>
      <c r="AI15" s="10" t="s">
        <v>20</v>
      </c>
      <c r="AJ15" s="10" t="s">
        <v>20</v>
      </c>
      <c r="AK15" s="10" t="s">
        <v>20</v>
      </c>
      <c r="AL15" s="5"/>
      <c r="AM15" s="10" t="s">
        <v>20</v>
      </c>
      <c r="AN15" s="10" t="s">
        <v>20</v>
      </c>
      <c r="AO15" s="10" t="s">
        <v>20</v>
      </c>
      <c r="AP15" s="12" t="s">
        <v>49</v>
      </c>
      <c r="AQ15" s="10" t="s">
        <v>20</v>
      </c>
      <c r="AR15" s="12" t="s">
        <v>49</v>
      </c>
      <c r="AS15" s="5"/>
      <c r="AT15" s="5"/>
      <c r="AU15" s="5"/>
      <c r="AV15" s="5"/>
      <c r="AW15" s="5"/>
      <c r="AX15" s="5"/>
      <c r="AY15" s="5"/>
      <c r="AZ15" s="10" t="s">
        <v>20</v>
      </c>
      <c r="BA15" s="5"/>
      <c r="BB15" s="5"/>
      <c r="BC15" s="5"/>
      <c r="BD15" s="5"/>
      <c r="BE15" s="30">
        <f>COUNTIF(F15:BD15,"A")</f>
        <v>1</v>
      </c>
      <c r="BF15" s="62">
        <f t="shared" si="7"/>
        <v>0</v>
      </c>
      <c r="BG15" s="38">
        <f>COUNTIF(F15:BD15,"A")+COUNTIF(F15:BD15,"R")</f>
        <v>10</v>
      </c>
      <c r="BH15" s="27">
        <f>COUNTIF(F15:BD15,"A")+COUNTIF(F15:BD15,"R")+COUNTIF(F15:BD15,"N")</f>
        <v>32</v>
      </c>
      <c r="BI15" s="6" t="s">
        <v>58</v>
      </c>
    </row>
    <row r="16" spans="1:61" x14ac:dyDescent="0.2">
      <c r="A16" s="6" t="s">
        <v>69</v>
      </c>
      <c r="B16" s="30">
        <f>COUNTIF(F16:BD16,"A")</f>
        <v>2</v>
      </c>
      <c r="C16" s="62">
        <f>COUNTIF(F16:BD16,"2")</f>
        <v>0</v>
      </c>
      <c r="D16" s="38">
        <f>COUNTIF(F16:BD16,"A")+COUNTIF(F16:BD16,"R")</f>
        <v>9</v>
      </c>
      <c r="E16" s="27">
        <f>COUNTIF(F16:BD16,"A")+COUNTIF(F16:BD16,"R")+COUNTIF(F16:BD16,"N")</f>
        <v>21</v>
      </c>
      <c r="F16" s="5"/>
      <c r="G16" s="5"/>
      <c r="H16" s="5"/>
      <c r="I16" s="5"/>
      <c r="J16" s="5"/>
      <c r="K16" s="5"/>
      <c r="L16" s="10" t="s">
        <v>20</v>
      </c>
      <c r="M16" s="5"/>
      <c r="N16" s="5"/>
      <c r="O16" s="10" t="s">
        <v>20</v>
      </c>
      <c r="P16" s="10" t="s">
        <v>20</v>
      </c>
      <c r="Q16" s="12" t="s">
        <v>49</v>
      </c>
      <c r="R16" s="10" t="s">
        <v>20</v>
      </c>
      <c r="S16" s="5"/>
      <c r="T16" s="12" t="s">
        <v>49</v>
      </c>
      <c r="U16" s="10" t="s">
        <v>20</v>
      </c>
      <c r="V16" s="12" t="s">
        <v>49</v>
      </c>
      <c r="W16" s="5"/>
      <c r="X16" s="10" t="s">
        <v>20</v>
      </c>
      <c r="Y16" s="10" t="s">
        <v>20</v>
      </c>
      <c r="Z16" s="12" t="s">
        <v>49</v>
      </c>
      <c r="AA16" s="5"/>
      <c r="AB16" s="5"/>
      <c r="AC16" s="5"/>
      <c r="AD16" s="5"/>
      <c r="AE16" s="5"/>
      <c r="AF16" s="10" t="s">
        <v>20</v>
      </c>
      <c r="AG16" s="5"/>
      <c r="AH16" s="5"/>
      <c r="AI16" s="5"/>
      <c r="AJ16" s="12" t="s">
        <v>49</v>
      </c>
      <c r="AK16" s="10" t="s">
        <v>20</v>
      </c>
      <c r="AL16" s="11" t="s">
        <v>48</v>
      </c>
      <c r="AM16" s="12" t="s">
        <v>49</v>
      </c>
      <c r="AN16" s="11" t="s">
        <v>48</v>
      </c>
      <c r="AO16" s="12" t="s">
        <v>49</v>
      </c>
      <c r="AP16" s="5"/>
      <c r="AQ16" s="5"/>
      <c r="AR16" s="5"/>
      <c r="AS16" s="5"/>
      <c r="AT16" s="10" t="s">
        <v>20</v>
      </c>
      <c r="AU16" s="5"/>
      <c r="AV16" s="5"/>
      <c r="AW16" s="5"/>
      <c r="AX16" s="10" t="s">
        <v>20</v>
      </c>
      <c r="AY16" s="5"/>
      <c r="AZ16" s="10" t="s">
        <v>20</v>
      </c>
      <c r="BA16" s="5"/>
      <c r="BB16" s="5"/>
      <c r="BC16" s="5"/>
      <c r="BD16" s="5"/>
      <c r="BE16" s="30">
        <f>COUNTIF(F16:BD16,"A")</f>
        <v>2</v>
      </c>
      <c r="BF16" s="62">
        <f t="shared" si="7"/>
        <v>0</v>
      </c>
      <c r="BG16" s="38">
        <f>COUNTIF(F16:BD16,"A")+COUNTIF(F16:BD16,"R")</f>
        <v>9</v>
      </c>
      <c r="BH16" s="27">
        <f>COUNTIF(F16:BD16,"A")+COUNTIF(F16:BD16,"R")+COUNTIF(F16:BD16,"N")</f>
        <v>21</v>
      </c>
      <c r="BI16" s="6" t="s">
        <v>69</v>
      </c>
    </row>
    <row r="17" spans="1:61" x14ac:dyDescent="0.2">
      <c r="A17" s="6" t="s">
        <v>47</v>
      </c>
      <c r="B17" s="30">
        <f>COUNTIF(F17:BD17,"A")</f>
        <v>4</v>
      </c>
      <c r="C17" s="62">
        <f>COUNTIF(F17:BD17,"2")</f>
        <v>1</v>
      </c>
      <c r="D17" s="38">
        <f>COUNTIF(F17:BD17,"A")+COUNTIF(F17:BD17,"R")</f>
        <v>19</v>
      </c>
      <c r="E17" s="27">
        <f>COUNTIF(F17:BD17,"A")+COUNTIF(F17:BD17,"R")+COUNTIF(F17:BD17,"N")</f>
        <v>36</v>
      </c>
      <c r="F17" s="10" t="s">
        <v>20</v>
      </c>
      <c r="G17" s="5"/>
      <c r="H17" s="12" t="s">
        <v>49</v>
      </c>
      <c r="I17" s="12" t="s">
        <v>49</v>
      </c>
      <c r="J17" s="10" t="s">
        <v>20</v>
      </c>
      <c r="K17" s="10" t="s">
        <v>20</v>
      </c>
      <c r="L17" s="10" t="s">
        <v>20</v>
      </c>
      <c r="M17" s="10" t="s">
        <v>20</v>
      </c>
      <c r="N17" s="10" t="s">
        <v>20</v>
      </c>
      <c r="O17" s="12" t="s">
        <v>49</v>
      </c>
      <c r="P17" s="10" t="s">
        <v>20</v>
      </c>
      <c r="Q17" s="5"/>
      <c r="R17" s="10" t="s">
        <v>20</v>
      </c>
      <c r="S17" s="10" t="s">
        <v>20</v>
      </c>
      <c r="T17" s="10" t="s">
        <v>20</v>
      </c>
      <c r="U17" s="12" t="s">
        <v>49</v>
      </c>
      <c r="V17" s="10" t="s">
        <v>20</v>
      </c>
      <c r="W17" s="10" t="s">
        <v>20</v>
      </c>
      <c r="X17" s="12" t="s">
        <v>49</v>
      </c>
      <c r="Y17" s="12" t="s">
        <v>49</v>
      </c>
      <c r="Z17" s="10" t="s">
        <v>20</v>
      </c>
      <c r="AA17" s="12" t="s">
        <v>49</v>
      </c>
      <c r="AB17" s="11" t="s">
        <v>48</v>
      </c>
      <c r="AC17" s="11" t="s">
        <v>48</v>
      </c>
      <c r="AD17" s="10" t="s">
        <v>20</v>
      </c>
      <c r="AE17" s="10" t="s">
        <v>20</v>
      </c>
      <c r="AF17" s="12" t="s">
        <v>49</v>
      </c>
      <c r="AG17" s="10" t="s">
        <v>20</v>
      </c>
      <c r="AH17" s="5"/>
      <c r="AI17" s="5"/>
      <c r="AJ17" s="5"/>
      <c r="AK17" s="12" t="s">
        <v>49</v>
      </c>
      <c r="AL17" s="5"/>
      <c r="AM17" s="5"/>
      <c r="AN17" s="5"/>
      <c r="AO17" s="5"/>
      <c r="AP17" s="5"/>
      <c r="AQ17" s="5"/>
      <c r="AR17" s="10" t="s">
        <v>20</v>
      </c>
      <c r="AS17" s="5"/>
      <c r="AT17" s="12" t="s">
        <v>49</v>
      </c>
      <c r="AU17" s="11" t="s">
        <v>48</v>
      </c>
      <c r="AV17" s="12" t="s">
        <v>49</v>
      </c>
      <c r="AW17" s="11" t="s">
        <v>48</v>
      </c>
      <c r="AX17" s="12" t="s">
        <v>49</v>
      </c>
      <c r="AY17" s="12" t="s">
        <v>49</v>
      </c>
      <c r="AZ17" s="60">
        <v>2</v>
      </c>
      <c r="BA17" s="12" t="s">
        <v>49</v>
      </c>
      <c r="BB17" s="12" t="s">
        <v>49</v>
      </c>
      <c r="BC17" s="5"/>
      <c r="BD17" s="5"/>
      <c r="BE17" s="30">
        <f>COUNTIF(F17:BD17,"A")</f>
        <v>4</v>
      </c>
      <c r="BF17" s="60">
        <f>COUNTIF(F17:BD17,"2")</f>
        <v>1</v>
      </c>
      <c r="BG17" s="38">
        <f>COUNTIF(F17:BD17,"A")+COUNTIF(F17:BD17,"R")</f>
        <v>19</v>
      </c>
      <c r="BH17" s="27">
        <f>COUNTIF(F17:BD17,"A")+COUNTIF(F17:BD17,"R")+COUNTIF(F17:BD17,"N")</f>
        <v>36</v>
      </c>
      <c r="BI17" s="6" t="s">
        <v>47</v>
      </c>
    </row>
    <row r="18" spans="1:61" x14ac:dyDescent="0.2">
      <c r="A18" s="6" t="s">
        <v>4</v>
      </c>
      <c r="B18" s="30">
        <f>COUNTIF(F18:BD18,"A")</f>
        <v>0</v>
      </c>
      <c r="C18" s="62">
        <f>COUNTIF(F18:BD18,"2")</f>
        <v>0</v>
      </c>
      <c r="D18" s="38">
        <f>COUNTIF(F18:BD18,"A")+COUNTIF(F18:BD18,"R")</f>
        <v>1</v>
      </c>
      <c r="E18" s="27">
        <f>COUNTIF(F18:BD18,"A")+COUNTIF(F18:BD18,"R")+COUNTIF(F18:BD18,"N")</f>
        <v>19</v>
      </c>
      <c r="F18" s="10" t="s">
        <v>20</v>
      </c>
      <c r="G18" s="10" t="s">
        <v>20</v>
      </c>
      <c r="H18" s="5"/>
      <c r="I18" s="5"/>
      <c r="J18" s="10" t="s">
        <v>20</v>
      </c>
      <c r="K18" s="5"/>
      <c r="L18" s="5"/>
      <c r="M18" s="5"/>
      <c r="N18" s="10" t="s">
        <v>20</v>
      </c>
      <c r="O18" s="5"/>
      <c r="P18" s="10" t="s">
        <v>20</v>
      </c>
      <c r="Q18" s="10" t="s">
        <v>20</v>
      </c>
      <c r="R18" s="10" t="s">
        <v>20</v>
      </c>
      <c r="S18" s="10" t="s">
        <v>20</v>
      </c>
      <c r="T18" s="5"/>
      <c r="U18" s="10" t="s">
        <v>20</v>
      </c>
      <c r="V18" s="5"/>
      <c r="W18" s="5"/>
      <c r="X18" s="5"/>
      <c r="Y18" s="10" t="s">
        <v>20</v>
      </c>
      <c r="Z18" s="5"/>
      <c r="AA18" s="5"/>
      <c r="AB18" s="10" t="s">
        <v>20</v>
      </c>
      <c r="AC18" s="10" t="s">
        <v>20</v>
      </c>
      <c r="AD18" s="10" t="s">
        <v>20</v>
      </c>
      <c r="AE18" s="10" t="s">
        <v>20</v>
      </c>
      <c r="AF18" s="10" t="s">
        <v>20</v>
      </c>
      <c r="AG18" s="10" t="s">
        <v>20</v>
      </c>
      <c r="AH18" s="5"/>
      <c r="AI18" s="12" t="s">
        <v>49</v>
      </c>
      <c r="AJ18" s="10" t="s">
        <v>20</v>
      </c>
      <c r="AK18" s="10" t="s">
        <v>20</v>
      </c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30">
        <f>COUNTIF(F18:BD18,"A")</f>
        <v>0</v>
      </c>
      <c r="BF18" s="62">
        <f t="shared" si="7"/>
        <v>0</v>
      </c>
      <c r="BG18" s="38">
        <f>COUNTIF(F18:BD18,"A")+COUNTIF(F18:BD18,"R")</f>
        <v>1</v>
      </c>
      <c r="BH18" s="27">
        <f>COUNTIF(F18:BD18,"A")+COUNTIF(F18:BD18,"R")+COUNTIF(F18:BD18,"N")</f>
        <v>19</v>
      </c>
      <c r="BI18" s="6" t="s">
        <v>4</v>
      </c>
    </row>
    <row r="19" spans="1:61" x14ac:dyDescent="0.2">
      <c r="A19" s="6"/>
      <c r="B19" s="30"/>
      <c r="C19" s="62"/>
      <c r="D19" s="38"/>
      <c r="E19" s="27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30"/>
      <c r="BF19" s="30"/>
      <c r="BG19" s="38"/>
      <c r="BH19" s="27"/>
      <c r="BI19" s="6"/>
    </row>
    <row r="20" spans="1:61" x14ac:dyDescent="0.2">
      <c r="A20" s="1" t="s">
        <v>56</v>
      </c>
      <c r="B20" s="29"/>
      <c r="C20" s="61"/>
      <c r="D20" s="41"/>
      <c r="E20" s="26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30"/>
      <c r="BF20" s="30"/>
      <c r="BG20" s="38"/>
      <c r="BH20" s="27"/>
      <c r="BI20" s="1" t="s">
        <v>56</v>
      </c>
    </row>
    <row r="21" spans="1:61" x14ac:dyDescent="0.2">
      <c r="A21" s="6" t="s">
        <v>113</v>
      </c>
      <c r="B21" s="30">
        <f t="shared" ref="B21:B26" si="8">COUNTIF(F21:BD21,"A")</f>
        <v>0</v>
      </c>
      <c r="C21" s="62">
        <f t="shared" ref="C21:C26" si="9">COUNTIF(F21:BD21,"2")</f>
        <v>0</v>
      </c>
      <c r="D21" s="38">
        <f t="shared" ref="D21:D26" si="10">COUNTIF(F21:BD21,"A")+COUNTIF(F21:BD21,"R")</f>
        <v>3</v>
      </c>
      <c r="E21" s="27">
        <f t="shared" ref="E21:E26" si="11">COUNTIF(F21:BD21,"A")+COUNTIF(F21:BD21,"R")+COUNTIF(F21:BD21,"N")</f>
        <v>8</v>
      </c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12" t="s">
        <v>49</v>
      </c>
      <c r="AJ21" s="5"/>
      <c r="AK21" s="10" t="s">
        <v>20</v>
      </c>
      <c r="AL21" s="5"/>
      <c r="AM21" s="12" t="s">
        <v>49</v>
      </c>
      <c r="AN21" s="10" t="s">
        <v>20</v>
      </c>
      <c r="AO21" s="12" t="s">
        <v>49</v>
      </c>
      <c r="AP21" s="10" t="s">
        <v>20</v>
      </c>
      <c r="AQ21" s="10" t="s">
        <v>20</v>
      </c>
      <c r="AR21" s="5"/>
      <c r="AS21" s="10" t="s">
        <v>20</v>
      </c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30">
        <f t="shared" ref="BE21:BE26" si="12">COUNTIF(F21:BD21,"A")</f>
        <v>0</v>
      </c>
      <c r="BF21" s="62">
        <f t="shared" ref="BF21:BF26" si="13">COUNTIF(F21:BD21,"2")</f>
        <v>0</v>
      </c>
      <c r="BG21" s="38">
        <f t="shared" ref="BG21:BG26" si="14">COUNTIF(F21:BD21,"A")+COUNTIF(F21:BD21,"R")</f>
        <v>3</v>
      </c>
      <c r="BH21" s="27">
        <f t="shared" ref="BH21:BH26" si="15">COUNTIF(F21:BD21,"A")+COUNTIF(F21:BD21,"R")+COUNTIF(F21:BD21,"N")</f>
        <v>8</v>
      </c>
      <c r="BI21" s="6" t="s">
        <v>113</v>
      </c>
    </row>
    <row r="22" spans="1:61" x14ac:dyDescent="0.2">
      <c r="A22" s="6" t="s">
        <v>84</v>
      </c>
      <c r="B22" s="30">
        <f t="shared" si="8"/>
        <v>0</v>
      </c>
      <c r="C22" s="62">
        <f t="shared" si="9"/>
        <v>0</v>
      </c>
      <c r="D22" s="38">
        <f t="shared" si="10"/>
        <v>3</v>
      </c>
      <c r="E22" s="27">
        <f t="shared" si="11"/>
        <v>20</v>
      </c>
      <c r="F22" s="5"/>
      <c r="G22" s="5"/>
      <c r="H22" s="5"/>
      <c r="I22" s="5"/>
      <c r="J22" s="5"/>
      <c r="K22" s="5"/>
      <c r="L22" s="10" t="s">
        <v>20</v>
      </c>
      <c r="M22" s="5"/>
      <c r="N22" s="5"/>
      <c r="O22" s="5"/>
      <c r="P22" s="5"/>
      <c r="Q22" s="5"/>
      <c r="R22" s="5"/>
      <c r="S22" s="10" t="s">
        <v>20</v>
      </c>
      <c r="T22" s="5"/>
      <c r="U22" s="10" t="s">
        <v>20</v>
      </c>
      <c r="V22" s="10" t="s">
        <v>20</v>
      </c>
      <c r="W22" s="10" t="s">
        <v>20</v>
      </c>
      <c r="X22" s="10" t="s">
        <v>20</v>
      </c>
      <c r="Y22" s="10" t="s">
        <v>20</v>
      </c>
      <c r="Z22" s="5"/>
      <c r="AA22" s="10" t="s">
        <v>20</v>
      </c>
      <c r="AB22" s="10" t="s">
        <v>20</v>
      </c>
      <c r="AC22" s="10" t="s">
        <v>20</v>
      </c>
      <c r="AD22" s="10" t="s">
        <v>20</v>
      </c>
      <c r="AE22" s="10" t="s">
        <v>20</v>
      </c>
      <c r="AF22" s="10" t="s">
        <v>20</v>
      </c>
      <c r="AG22" s="5"/>
      <c r="AH22" s="10" t="s">
        <v>20</v>
      </c>
      <c r="AI22" s="5"/>
      <c r="AJ22" s="10" t="s">
        <v>20</v>
      </c>
      <c r="AK22" s="10" t="s">
        <v>20</v>
      </c>
      <c r="AL22" s="5"/>
      <c r="AM22" s="10" t="s">
        <v>20</v>
      </c>
      <c r="AN22" s="12" t="s">
        <v>49</v>
      </c>
      <c r="AO22" s="5"/>
      <c r="AP22" s="5"/>
      <c r="AQ22" s="5"/>
      <c r="AR22" s="5"/>
      <c r="AS22" s="5"/>
      <c r="AT22" s="5"/>
      <c r="AU22" s="5"/>
      <c r="AV22" s="5"/>
      <c r="AW22" s="12" t="s">
        <v>49</v>
      </c>
      <c r="AX22" s="12" t="s">
        <v>49</v>
      </c>
      <c r="AY22" s="5"/>
      <c r="AZ22" s="5"/>
      <c r="BA22" s="5"/>
      <c r="BB22" s="5"/>
      <c r="BC22" s="5"/>
      <c r="BD22" s="5"/>
      <c r="BE22" s="30">
        <f t="shared" si="12"/>
        <v>0</v>
      </c>
      <c r="BF22" s="62">
        <f t="shared" si="13"/>
        <v>0</v>
      </c>
      <c r="BG22" s="38">
        <f t="shared" si="14"/>
        <v>3</v>
      </c>
      <c r="BH22" s="27">
        <f t="shared" si="15"/>
        <v>20</v>
      </c>
      <c r="BI22" s="6" t="s">
        <v>84</v>
      </c>
    </row>
    <row r="23" spans="1:61" x14ac:dyDescent="0.2">
      <c r="A23" s="6" t="s">
        <v>114</v>
      </c>
      <c r="B23" s="30">
        <f t="shared" si="8"/>
        <v>0</v>
      </c>
      <c r="C23" s="62">
        <f t="shared" si="9"/>
        <v>0</v>
      </c>
      <c r="D23" s="38">
        <f t="shared" si="10"/>
        <v>0</v>
      </c>
      <c r="E23" s="27">
        <f t="shared" si="11"/>
        <v>10</v>
      </c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10" t="s">
        <v>20</v>
      </c>
      <c r="S23" s="10" t="s">
        <v>20</v>
      </c>
      <c r="T23" s="5"/>
      <c r="U23" s="10" t="s">
        <v>20</v>
      </c>
      <c r="V23" s="10" t="s">
        <v>20</v>
      </c>
      <c r="W23" s="10" t="s">
        <v>20</v>
      </c>
      <c r="X23" s="10" t="s">
        <v>20</v>
      </c>
      <c r="Y23" s="10" t="s">
        <v>20</v>
      </c>
      <c r="Z23" s="10" t="s">
        <v>20</v>
      </c>
      <c r="AA23" s="10" t="s">
        <v>20</v>
      </c>
      <c r="AB23" s="5"/>
      <c r="AC23" s="10" t="s">
        <v>20</v>
      </c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30">
        <f t="shared" si="12"/>
        <v>0</v>
      </c>
      <c r="BF23" s="62">
        <f t="shared" si="13"/>
        <v>0</v>
      </c>
      <c r="BG23" s="38">
        <f t="shared" si="14"/>
        <v>0</v>
      </c>
      <c r="BH23" s="27">
        <f t="shared" si="15"/>
        <v>10</v>
      </c>
      <c r="BI23" s="6" t="s">
        <v>114</v>
      </c>
    </row>
    <row r="24" spans="1:61" x14ac:dyDescent="0.2">
      <c r="A24" s="6" t="s">
        <v>115</v>
      </c>
      <c r="B24" s="30">
        <f t="shared" si="8"/>
        <v>0</v>
      </c>
      <c r="C24" s="62">
        <f t="shared" si="9"/>
        <v>0</v>
      </c>
      <c r="D24" s="38">
        <f t="shared" si="10"/>
        <v>0</v>
      </c>
      <c r="E24" s="27">
        <f t="shared" si="11"/>
        <v>1</v>
      </c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27"/>
      <c r="AP24" s="27"/>
      <c r="AQ24" s="5"/>
      <c r="AR24" s="5"/>
      <c r="AS24" s="5"/>
      <c r="AT24" s="10" t="s">
        <v>20</v>
      </c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30">
        <f t="shared" si="12"/>
        <v>0</v>
      </c>
      <c r="BF24" s="62">
        <f t="shared" si="13"/>
        <v>0</v>
      </c>
      <c r="BG24" s="38">
        <f t="shared" si="14"/>
        <v>0</v>
      </c>
      <c r="BH24" s="27">
        <f t="shared" si="15"/>
        <v>1</v>
      </c>
      <c r="BI24" s="6" t="s">
        <v>115</v>
      </c>
    </row>
    <row r="25" spans="1:61" x14ac:dyDescent="0.2">
      <c r="A25" s="6" t="s">
        <v>6</v>
      </c>
      <c r="B25" s="30">
        <f t="shared" si="8"/>
        <v>0</v>
      </c>
      <c r="C25" s="62">
        <f t="shared" si="9"/>
        <v>0</v>
      </c>
      <c r="D25" s="38">
        <f t="shared" si="10"/>
        <v>12</v>
      </c>
      <c r="E25" s="27">
        <f t="shared" si="11"/>
        <v>24</v>
      </c>
      <c r="F25" s="10" t="s">
        <v>20</v>
      </c>
      <c r="G25" s="10" t="s">
        <v>20</v>
      </c>
      <c r="H25" s="5"/>
      <c r="I25" s="5"/>
      <c r="J25" s="12" t="s">
        <v>49</v>
      </c>
      <c r="K25" s="10" t="s">
        <v>20</v>
      </c>
      <c r="L25" s="10" t="s">
        <v>20</v>
      </c>
      <c r="M25" s="10" t="s">
        <v>20</v>
      </c>
      <c r="N25" s="12" t="s">
        <v>49</v>
      </c>
      <c r="O25" s="5"/>
      <c r="P25" s="5"/>
      <c r="Q25" s="5"/>
      <c r="R25" s="10" t="s">
        <v>20</v>
      </c>
      <c r="S25" s="12" t="s">
        <v>49</v>
      </c>
      <c r="T25" s="10" t="s">
        <v>20</v>
      </c>
      <c r="U25" s="5"/>
      <c r="V25" s="10" t="s">
        <v>20</v>
      </c>
      <c r="W25" s="5"/>
      <c r="X25" s="10" t="s">
        <v>20</v>
      </c>
      <c r="Y25" s="5"/>
      <c r="Z25" s="5"/>
      <c r="AA25" s="10" t="s">
        <v>20</v>
      </c>
      <c r="AB25" s="5"/>
      <c r="AC25" s="12" t="s">
        <v>49</v>
      </c>
      <c r="AD25" s="10" t="s">
        <v>20</v>
      </c>
      <c r="AE25" s="10" t="s">
        <v>20</v>
      </c>
      <c r="AF25" s="5"/>
      <c r="AG25" s="5"/>
      <c r="AH25" s="5"/>
      <c r="AI25" s="5"/>
      <c r="AJ25" s="5"/>
      <c r="AK25" s="12" t="s">
        <v>49</v>
      </c>
      <c r="AL25" s="5"/>
      <c r="AM25" s="5"/>
      <c r="AN25" s="5"/>
      <c r="AO25" s="5"/>
      <c r="AP25" s="12" t="s">
        <v>49</v>
      </c>
      <c r="AQ25" s="12" t="s">
        <v>49</v>
      </c>
      <c r="AR25" s="12" t="s">
        <v>49</v>
      </c>
      <c r="AS25" s="12" t="s">
        <v>49</v>
      </c>
      <c r="AT25" s="12" t="s">
        <v>49</v>
      </c>
      <c r="AU25" s="12" t="s">
        <v>49</v>
      </c>
      <c r="AV25" s="12" t="s">
        <v>49</v>
      </c>
      <c r="AW25" s="5"/>
      <c r="AX25" s="5"/>
      <c r="AY25" s="5"/>
      <c r="AZ25" s="5"/>
      <c r="BA25" s="5"/>
      <c r="BB25" s="5"/>
      <c r="BC25" s="5"/>
      <c r="BD25" s="5"/>
      <c r="BE25" s="30">
        <f t="shared" si="12"/>
        <v>0</v>
      </c>
      <c r="BF25" s="62">
        <f t="shared" si="13"/>
        <v>0</v>
      </c>
      <c r="BG25" s="38">
        <f t="shared" si="14"/>
        <v>12</v>
      </c>
      <c r="BH25" s="27">
        <f t="shared" si="15"/>
        <v>24</v>
      </c>
      <c r="BI25" s="6" t="s">
        <v>6</v>
      </c>
    </row>
    <row r="26" spans="1:61" ht="10.8" thickBot="1" x14ac:dyDescent="0.25">
      <c r="A26" s="6" t="s">
        <v>8</v>
      </c>
      <c r="B26" s="30">
        <f t="shared" si="8"/>
        <v>0</v>
      </c>
      <c r="C26" s="62">
        <f t="shared" si="9"/>
        <v>0</v>
      </c>
      <c r="D26" s="38">
        <f t="shared" si="10"/>
        <v>6</v>
      </c>
      <c r="E26" s="27">
        <f t="shared" si="11"/>
        <v>18</v>
      </c>
      <c r="F26" s="12" t="s">
        <v>49</v>
      </c>
      <c r="G26" s="10" t="s">
        <v>20</v>
      </c>
      <c r="H26" s="5"/>
      <c r="I26" s="5"/>
      <c r="J26" s="5"/>
      <c r="K26" s="5"/>
      <c r="L26" s="5"/>
      <c r="M26" s="5"/>
      <c r="N26" s="5"/>
      <c r="O26" s="5"/>
      <c r="P26" s="10" t="s">
        <v>20</v>
      </c>
      <c r="Q26" s="12" t="s">
        <v>49</v>
      </c>
      <c r="R26" s="10" t="s">
        <v>20</v>
      </c>
      <c r="S26" s="10" t="s">
        <v>20</v>
      </c>
      <c r="T26" s="5"/>
      <c r="U26" s="10" t="s">
        <v>20</v>
      </c>
      <c r="V26" s="5"/>
      <c r="W26" s="12" t="s">
        <v>49</v>
      </c>
      <c r="X26" s="10" t="s">
        <v>20</v>
      </c>
      <c r="Y26" s="5"/>
      <c r="Z26" s="12" t="s">
        <v>49</v>
      </c>
      <c r="AA26" s="10" t="s">
        <v>20</v>
      </c>
      <c r="AB26" s="10" t="s">
        <v>20</v>
      </c>
      <c r="AC26" s="10" t="s">
        <v>20</v>
      </c>
      <c r="AD26" s="12" t="s">
        <v>49</v>
      </c>
      <c r="AE26" s="5"/>
      <c r="AF26" s="10" t="s">
        <v>20</v>
      </c>
      <c r="AG26" s="5"/>
      <c r="AH26" s="10" t="s">
        <v>20</v>
      </c>
      <c r="AI26" s="15" t="s">
        <v>20</v>
      </c>
      <c r="AJ26" s="13" t="s">
        <v>49</v>
      </c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36">
        <f t="shared" si="12"/>
        <v>0</v>
      </c>
      <c r="BF26" s="62">
        <f t="shared" si="13"/>
        <v>0</v>
      </c>
      <c r="BG26" s="39">
        <f t="shared" si="14"/>
        <v>6</v>
      </c>
      <c r="BH26" s="37">
        <f t="shared" si="15"/>
        <v>18</v>
      </c>
      <c r="BI26" s="33" t="s">
        <v>8</v>
      </c>
    </row>
    <row r="27" spans="1:61" ht="10.8" thickTop="1" x14ac:dyDescent="0.2">
      <c r="A27" s="1"/>
      <c r="B27" s="29"/>
      <c r="C27" s="61"/>
      <c r="D27" s="41"/>
      <c r="E27" s="26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8"/>
      <c r="AI27" s="54" t="s">
        <v>66</v>
      </c>
      <c r="AJ27" s="50"/>
      <c r="AK27" s="50"/>
      <c r="AL27" s="50"/>
      <c r="AM27" s="50"/>
      <c r="AN27" s="50"/>
      <c r="AO27" s="50"/>
      <c r="AP27" s="50"/>
      <c r="AQ27" s="50"/>
      <c r="AR27" s="50"/>
      <c r="AS27" s="50"/>
      <c r="AT27" s="50"/>
      <c r="AU27" s="50"/>
      <c r="AV27" s="50"/>
      <c r="AW27" s="50"/>
      <c r="AX27" s="50"/>
      <c r="AY27" s="50"/>
      <c r="AZ27" s="50"/>
      <c r="BA27" s="50"/>
      <c r="BB27" s="50"/>
      <c r="BC27" s="50"/>
      <c r="BD27" s="50"/>
      <c r="BE27" s="51"/>
      <c r="BF27" s="51"/>
      <c r="BG27" s="52"/>
      <c r="BH27" s="53"/>
      <c r="BI27" s="59" t="s">
        <v>65</v>
      </c>
    </row>
    <row r="28" spans="1:61" x14ac:dyDescent="0.2">
      <c r="A28" s="6" t="s">
        <v>100</v>
      </c>
      <c r="B28" s="30">
        <f t="shared" ref="B28:B33" si="16">COUNTIF(F28:BD28,"A")</f>
        <v>0</v>
      </c>
      <c r="C28" s="62">
        <f t="shared" ref="C28:C33" si="17">COUNTIF(F28:BD28,"2")</f>
        <v>0</v>
      </c>
      <c r="D28" s="38">
        <f t="shared" ref="D28:D33" si="18">COUNTIF(F28:BD28,"A")+COUNTIF(F28:BD28,"R")</f>
        <v>0</v>
      </c>
      <c r="E28" s="27">
        <f t="shared" ref="E28:E33" si="19">COUNTIF(F28:BD28,"A")+COUNTIF(F28:BD28,"R")+COUNTIF(F28:BD28,"N")</f>
        <v>1</v>
      </c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8"/>
      <c r="AI28" s="56"/>
      <c r="AJ28" s="5"/>
      <c r="AK28" s="5"/>
      <c r="AL28" s="5"/>
      <c r="AM28" s="5"/>
      <c r="AN28" s="10" t="s">
        <v>20</v>
      </c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30">
        <f t="shared" ref="BE28:BE33" si="20">COUNTIF(F28:BD28,"A")</f>
        <v>0</v>
      </c>
      <c r="BF28" s="62">
        <f t="shared" ref="BF28:BF33" si="21">COUNTIF(F28:BD28,"2")</f>
        <v>0</v>
      </c>
      <c r="BG28" s="38">
        <f t="shared" ref="BG28:BG33" si="22">COUNTIF(F28:BD28,"A")+COUNTIF(F28:BD28,"R")</f>
        <v>0</v>
      </c>
      <c r="BH28" s="27">
        <f t="shared" ref="BH28:BH33" si="23">COUNTIF(F28:BD28,"A")+COUNTIF(F28:BD28,"R")+COUNTIF(F28:BD28,"N")</f>
        <v>1</v>
      </c>
      <c r="BI28" s="6" t="s">
        <v>100</v>
      </c>
    </row>
    <row r="29" spans="1:61" x14ac:dyDescent="0.2">
      <c r="A29" s="6" t="s">
        <v>78</v>
      </c>
      <c r="B29" s="30">
        <f t="shared" si="16"/>
        <v>0</v>
      </c>
      <c r="C29" s="62">
        <f t="shared" si="17"/>
        <v>0</v>
      </c>
      <c r="D29" s="38">
        <f t="shared" si="18"/>
        <v>6</v>
      </c>
      <c r="E29" s="27">
        <f t="shared" si="19"/>
        <v>21</v>
      </c>
      <c r="F29" s="5"/>
      <c r="G29" s="5"/>
      <c r="H29" s="5"/>
      <c r="I29" s="5"/>
      <c r="J29" s="5"/>
      <c r="K29" s="5"/>
      <c r="L29" s="5"/>
      <c r="M29" s="5"/>
      <c r="N29" s="10" t="s">
        <v>20</v>
      </c>
      <c r="O29" s="5"/>
      <c r="P29" s="10" t="s">
        <v>20</v>
      </c>
      <c r="Q29" s="5"/>
      <c r="R29" s="5"/>
      <c r="S29" s="5"/>
      <c r="T29" s="12" t="s">
        <v>49</v>
      </c>
      <c r="U29" s="10" t="s">
        <v>20</v>
      </c>
      <c r="V29" s="12" t="s">
        <v>49</v>
      </c>
      <c r="W29" s="10" t="s">
        <v>20</v>
      </c>
      <c r="X29" s="5"/>
      <c r="Y29" s="10" t="s">
        <v>20</v>
      </c>
      <c r="Z29" s="10" t="s">
        <v>20</v>
      </c>
      <c r="AA29" s="12" t="s">
        <v>49</v>
      </c>
      <c r="AB29" s="12" t="s">
        <v>49</v>
      </c>
      <c r="AC29" s="5"/>
      <c r="AD29" s="10" t="s">
        <v>20</v>
      </c>
      <c r="AE29" s="5"/>
      <c r="AF29" s="5"/>
      <c r="AG29" s="5"/>
      <c r="AH29" s="8"/>
      <c r="AI29" s="56"/>
      <c r="AJ29" s="5"/>
      <c r="AK29" s="5"/>
      <c r="AL29" s="5"/>
      <c r="AM29" s="5"/>
      <c r="AN29" s="5"/>
      <c r="AO29" s="5"/>
      <c r="AP29" s="5"/>
      <c r="AQ29" s="5"/>
      <c r="AR29" s="10" t="s">
        <v>20</v>
      </c>
      <c r="AS29" s="10" t="s">
        <v>20</v>
      </c>
      <c r="AT29" s="5" t="s">
        <v>20</v>
      </c>
      <c r="AU29" s="10" t="s">
        <v>20</v>
      </c>
      <c r="AV29" s="10" t="s">
        <v>20</v>
      </c>
      <c r="AW29" s="12" t="s">
        <v>49</v>
      </c>
      <c r="AX29" s="12" t="s">
        <v>49</v>
      </c>
      <c r="AY29" s="10" t="s">
        <v>20</v>
      </c>
      <c r="AZ29" s="5" t="s">
        <v>20</v>
      </c>
      <c r="BA29" s="10" t="s">
        <v>20</v>
      </c>
      <c r="BB29" s="5"/>
      <c r="BC29" s="5"/>
      <c r="BD29" s="5"/>
      <c r="BE29" s="30">
        <f t="shared" si="20"/>
        <v>0</v>
      </c>
      <c r="BF29" s="62">
        <f t="shared" si="21"/>
        <v>0</v>
      </c>
      <c r="BG29" s="38">
        <f t="shared" si="22"/>
        <v>6</v>
      </c>
      <c r="BH29" s="27">
        <f t="shared" si="23"/>
        <v>21</v>
      </c>
      <c r="BI29" s="6" t="s">
        <v>78</v>
      </c>
    </row>
    <row r="30" spans="1:61" x14ac:dyDescent="0.2">
      <c r="A30" s="6" t="s">
        <v>5</v>
      </c>
      <c r="B30" s="30">
        <f t="shared" si="16"/>
        <v>1</v>
      </c>
      <c r="C30" s="62">
        <f t="shared" si="17"/>
        <v>1</v>
      </c>
      <c r="D30" s="38">
        <f t="shared" si="18"/>
        <v>12</v>
      </c>
      <c r="E30" s="27">
        <f t="shared" si="19"/>
        <v>34</v>
      </c>
      <c r="F30" s="10" t="s">
        <v>20</v>
      </c>
      <c r="G30" s="12" t="s">
        <v>49</v>
      </c>
      <c r="H30" s="5"/>
      <c r="I30" s="10" t="s">
        <v>20</v>
      </c>
      <c r="J30" s="12" t="s">
        <v>49</v>
      </c>
      <c r="K30" s="5"/>
      <c r="L30" s="12" t="s">
        <v>49</v>
      </c>
      <c r="M30" s="12" t="s">
        <v>49</v>
      </c>
      <c r="N30" s="10" t="s">
        <v>20</v>
      </c>
      <c r="O30" s="5"/>
      <c r="P30" s="12" t="s">
        <v>49</v>
      </c>
      <c r="Q30" s="10" t="s">
        <v>20</v>
      </c>
      <c r="R30" s="12" t="s">
        <v>49</v>
      </c>
      <c r="S30" s="10" t="s">
        <v>20</v>
      </c>
      <c r="T30" s="12" t="s">
        <v>49</v>
      </c>
      <c r="U30" s="5"/>
      <c r="V30" s="10" t="s">
        <v>20</v>
      </c>
      <c r="W30" s="10" t="s">
        <v>20</v>
      </c>
      <c r="X30" s="12" t="s">
        <v>49</v>
      </c>
      <c r="Y30" s="10" t="s">
        <v>20</v>
      </c>
      <c r="Z30" s="10" t="s">
        <v>20</v>
      </c>
      <c r="AA30" s="10" t="s">
        <v>20</v>
      </c>
      <c r="AB30" s="10" t="s">
        <v>20</v>
      </c>
      <c r="AC30" s="10" t="s">
        <v>20</v>
      </c>
      <c r="AD30" s="5"/>
      <c r="AE30" s="5"/>
      <c r="AF30" s="5"/>
      <c r="AG30" s="11" t="s">
        <v>48</v>
      </c>
      <c r="AH30" s="16" t="s">
        <v>20</v>
      </c>
      <c r="AI30" s="55" t="s">
        <v>20</v>
      </c>
      <c r="AJ30" s="5"/>
      <c r="AK30" s="5"/>
      <c r="AL30" s="10" t="s">
        <v>20</v>
      </c>
      <c r="AM30" s="10" t="s">
        <v>20</v>
      </c>
      <c r="AN30" s="5"/>
      <c r="AO30" s="5"/>
      <c r="AP30" s="10" t="s">
        <v>20</v>
      </c>
      <c r="AQ30" s="10" t="s">
        <v>20</v>
      </c>
      <c r="AR30" s="5"/>
      <c r="AS30" s="10" t="s">
        <v>20</v>
      </c>
      <c r="AT30" s="5"/>
      <c r="AU30" s="10" t="s">
        <v>20</v>
      </c>
      <c r="AV30" s="10" t="s">
        <v>20</v>
      </c>
      <c r="AW30" s="5"/>
      <c r="AX30" s="10" t="s">
        <v>20</v>
      </c>
      <c r="AY30" s="12" t="s">
        <v>49</v>
      </c>
      <c r="AZ30" s="12" t="s">
        <v>49</v>
      </c>
      <c r="BA30" s="60">
        <v>2</v>
      </c>
      <c r="BB30" s="12" t="s">
        <v>49</v>
      </c>
      <c r="BC30" s="5"/>
      <c r="BD30" s="5"/>
      <c r="BE30" s="30">
        <f t="shared" si="20"/>
        <v>1</v>
      </c>
      <c r="BF30" s="60">
        <f>COUNTIF(F30:BD30,"2")</f>
        <v>1</v>
      </c>
      <c r="BG30" s="38">
        <f t="shared" si="22"/>
        <v>12</v>
      </c>
      <c r="BH30" s="27">
        <f t="shared" si="23"/>
        <v>34</v>
      </c>
      <c r="BI30" s="6" t="s">
        <v>5</v>
      </c>
    </row>
    <row r="31" spans="1:61" x14ac:dyDescent="0.2">
      <c r="A31" s="6" t="s">
        <v>7</v>
      </c>
      <c r="B31" s="30">
        <f t="shared" si="16"/>
        <v>3</v>
      </c>
      <c r="C31" s="62">
        <f t="shared" si="17"/>
        <v>0</v>
      </c>
      <c r="D31" s="38">
        <f t="shared" si="18"/>
        <v>16</v>
      </c>
      <c r="E31" s="27">
        <f t="shared" si="19"/>
        <v>26</v>
      </c>
      <c r="F31" s="10" t="s">
        <v>20</v>
      </c>
      <c r="G31" s="10" t="s">
        <v>20</v>
      </c>
      <c r="H31" s="5"/>
      <c r="I31" s="5"/>
      <c r="J31" s="5"/>
      <c r="K31" s="11" t="s">
        <v>48</v>
      </c>
      <c r="L31" s="10" t="s">
        <v>20</v>
      </c>
      <c r="M31" s="5"/>
      <c r="N31" s="10" t="s">
        <v>20</v>
      </c>
      <c r="O31" s="5"/>
      <c r="P31" s="11" t="s">
        <v>48</v>
      </c>
      <c r="Q31" s="10" t="s">
        <v>20</v>
      </c>
      <c r="R31" s="5"/>
      <c r="S31" s="10" t="s">
        <v>20</v>
      </c>
      <c r="T31" s="10" t="s">
        <v>20</v>
      </c>
      <c r="U31" s="12" t="s">
        <v>49</v>
      </c>
      <c r="V31" s="5"/>
      <c r="W31" s="5"/>
      <c r="X31" s="5"/>
      <c r="Y31" s="5"/>
      <c r="Z31" s="10" t="s">
        <v>20</v>
      </c>
      <c r="AA31" s="5"/>
      <c r="AB31" s="5"/>
      <c r="AC31" s="5"/>
      <c r="AD31" s="5"/>
      <c r="AE31" s="5"/>
      <c r="AF31" s="5"/>
      <c r="AG31" s="5"/>
      <c r="AH31" s="8"/>
      <c r="AI31" s="58" t="s">
        <v>48</v>
      </c>
      <c r="AJ31" s="12" t="s">
        <v>49</v>
      </c>
      <c r="AK31" s="5"/>
      <c r="AL31" s="12" t="s">
        <v>49</v>
      </c>
      <c r="AM31" s="12" t="s">
        <v>49</v>
      </c>
      <c r="AN31" s="12" t="s">
        <v>49</v>
      </c>
      <c r="AO31" s="12" t="s">
        <v>49</v>
      </c>
      <c r="AP31" s="12" t="s">
        <v>49</v>
      </c>
      <c r="AQ31" s="12" t="s">
        <v>49</v>
      </c>
      <c r="AR31" s="12" t="s">
        <v>49</v>
      </c>
      <c r="AS31" s="12" t="s">
        <v>49</v>
      </c>
      <c r="AT31" s="12" t="s">
        <v>49</v>
      </c>
      <c r="AU31" s="12" t="s">
        <v>49</v>
      </c>
      <c r="AV31" s="12" t="s">
        <v>49</v>
      </c>
      <c r="AW31" s="10" t="s">
        <v>20</v>
      </c>
      <c r="AX31" s="5"/>
      <c r="AY31" s="5"/>
      <c r="AZ31" s="10" t="s">
        <v>20</v>
      </c>
      <c r="BA31" s="5"/>
      <c r="BB31" s="5"/>
      <c r="BC31" s="5"/>
      <c r="BD31" s="5"/>
      <c r="BE31" s="30">
        <f t="shared" si="20"/>
        <v>3</v>
      </c>
      <c r="BF31" s="62">
        <f t="shared" si="21"/>
        <v>0</v>
      </c>
      <c r="BG31" s="38">
        <f t="shared" si="22"/>
        <v>16</v>
      </c>
      <c r="BH31" s="27">
        <f t="shared" si="23"/>
        <v>26</v>
      </c>
      <c r="BI31" s="6" t="s">
        <v>7</v>
      </c>
    </row>
    <row r="32" spans="1:61" x14ac:dyDescent="0.2">
      <c r="A32" s="6" t="s">
        <v>79</v>
      </c>
      <c r="B32" s="30">
        <f t="shared" si="16"/>
        <v>1</v>
      </c>
      <c r="C32" s="62">
        <f t="shared" si="17"/>
        <v>0</v>
      </c>
      <c r="D32" s="38">
        <f t="shared" si="18"/>
        <v>4</v>
      </c>
      <c r="E32" s="27">
        <f t="shared" si="19"/>
        <v>9</v>
      </c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10" t="s">
        <v>20</v>
      </c>
      <c r="U32" s="10" t="s">
        <v>20</v>
      </c>
      <c r="V32" s="10" t="s">
        <v>20</v>
      </c>
      <c r="W32" s="5"/>
      <c r="X32" s="5"/>
      <c r="Y32" s="12" t="s">
        <v>49</v>
      </c>
      <c r="Z32" s="5"/>
      <c r="AA32" s="10" t="s">
        <v>20</v>
      </c>
      <c r="AB32" s="5"/>
      <c r="AC32" s="5"/>
      <c r="AD32" s="10" t="s">
        <v>20</v>
      </c>
      <c r="AE32" s="12" t="s">
        <v>49</v>
      </c>
      <c r="AF32" s="11" t="s">
        <v>48</v>
      </c>
      <c r="AG32" s="5"/>
      <c r="AH32" s="14" t="s">
        <v>49</v>
      </c>
      <c r="AI32" s="56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30">
        <f t="shared" si="20"/>
        <v>1</v>
      </c>
      <c r="BF32" s="62">
        <f t="shared" si="21"/>
        <v>0</v>
      </c>
      <c r="BG32" s="38">
        <f t="shared" si="22"/>
        <v>4</v>
      </c>
      <c r="BH32" s="27">
        <f t="shared" si="23"/>
        <v>9</v>
      </c>
      <c r="BI32" s="6" t="s">
        <v>79</v>
      </c>
    </row>
    <row r="33" spans="1:61" x14ac:dyDescent="0.2">
      <c r="A33" s="6" t="s">
        <v>116</v>
      </c>
      <c r="B33" s="30">
        <f t="shared" si="16"/>
        <v>0</v>
      </c>
      <c r="C33" s="62">
        <f t="shared" si="17"/>
        <v>0</v>
      </c>
      <c r="D33" s="38">
        <f t="shared" si="18"/>
        <v>0</v>
      </c>
      <c r="E33" s="27">
        <f t="shared" si="19"/>
        <v>0</v>
      </c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8"/>
      <c r="AI33" s="56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30">
        <f t="shared" si="20"/>
        <v>0</v>
      </c>
      <c r="BF33" s="62">
        <f t="shared" si="21"/>
        <v>0</v>
      </c>
      <c r="BG33" s="38">
        <f t="shared" si="22"/>
        <v>0</v>
      </c>
      <c r="BH33" s="27">
        <f t="shared" si="23"/>
        <v>0</v>
      </c>
      <c r="BI33" s="6" t="s">
        <v>116</v>
      </c>
    </row>
    <row r="34" spans="1:61" x14ac:dyDescent="0.2">
      <c r="A34" s="6"/>
      <c r="B34" s="29"/>
      <c r="C34" s="61"/>
      <c r="D34" s="41"/>
      <c r="E34" s="26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30"/>
      <c r="BF34" s="30"/>
      <c r="BG34" s="38"/>
      <c r="BH34" s="27"/>
      <c r="BI34" s="6"/>
    </row>
    <row r="35" spans="1:61" x14ac:dyDescent="0.2">
      <c r="A35" s="1" t="s">
        <v>9</v>
      </c>
      <c r="B35" s="29"/>
      <c r="C35" s="61"/>
      <c r="D35" s="41"/>
      <c r="E35" s="26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30"/>
      <c r="BF35" s="30"/>
      <c r="BG35" s="38"/>
      <c r="BH35" s="27"/>
      <c r="BI35" s="1" t="s">
        <v>125</v>
      </c>
    </row>
    <row r="36" spans="1:61" x14ac:dyDescent="0.2">
      <c r="A36" s="6" t="s">
        <v>89</v>
      </c>
      <c r="B36" s="30">
        <f t="shared" ref="B36:B45" si="24">COUNTIF(F36:BD36,"A")</f>
        <v>0</v>
      </c>
      <c r="C36" s="62">
        <f t="shared" ref="C36:C45" si="25">COUNTIF(F36:BD36,"2")</f>
        <v>0</v>
      </c>
      <c r="D36" s="38">
        <f t="shared" ref="D36:D45" si="26">COUNTIF(F36:BD36,"A")+COUNTIF(F36:BD36,"R")</f>
        <v>0</v>
      </c>
      <c r="E36" s="27">
        <f t="shared" ref="E36:E45" si="27">COUNTIF(F36:BD36,"A")+COUNTIF(F36:BD36,"R")+COUNTIF(F36:BD36,"N")</f>
        <v>0</v>
      </c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30">
        <f t="shared" ref="BE36:BE45" si="28">COUNTIF(F36:BD36,"A")</f>
        <v>0</v>
      </c>
      <c r="BF36" s="62">
        <f t="shared" ref="BF36:BF45" si="29">COUNTIF(F36:BD36,"2")</f>
        <v>0</v>
      </c>
      <c r="BG36" s="38">
        <f t="shared" ref="BG36:BG45" si="30">COUNTIF(F36:BD36,"A")+COUNTIF(F36:BD36,"R")</f>
        <v>0</v>
      </c>
      <c r="BH36" s="27">
        <f t="shared" ref="BH36:BH45" si="31">COUNTIF(F36:BD36,"A")+COUNTIF(F36:BD36,"R")+COUNTIF(F36:BD36,"N")</f>
        <v>0</v>
      </c>
      <c r="BI36" s="6" t="s">
        <v>89</v>
      </c>
    </row>
    <row r="37" spans="1:61" x14ac:dyDescent="0.2">
      <c r="A37" s="6" t="s">
        <v>85</v>
      </c>
      <c r="B37" s="30">
        <f t="shared" si="24"/>
        <v>1</v>
      </c>
      <c r="C37" s="62">
        <f t="shared" si="25"/>
        <v>0</v>
      </c>
      <c r="D37" s="38">
        <f t="shared" si="26"/>
        <v>2</v>
      </c>
      <c r="E37" s="27">
        <f t="shared" si="27"/>
        <v>7</v>
      </c>
      <c r="F37" s="5"/>
      <c r="G37" s="5"/>
      <c r="H37" s="10" t="s">
        <v>20</v>
      </c>
      <c r="I37" s="5"/>
      <c r="J37" s="5"/>
      <c r="K37" s="5"/>
      <c r="L37" s="12" t="s">
        <v>49</v>
      </c>
      <c r="M37" s="5"/>
      <c r="N37" s="10" t="s">
        <v>20</v>
      </c>
      <c r="O37" s="10" t="s">
        <v>20</v>
      </c>
      <c r="P37" s="5"/>
      <c r="Q37" s="10" t="s">
        <v>20</v>
      </c>
      <c r="R37" s="5"/>
      <c r="S37" s="11" t="s">
        <v>48</v>
      </c>
      <c r="T37" s="5"/>
      <c r="U37" s="5"/>
      <c r="V37" s="5"/>
      <c r="W37" s="5"/>
      <c r="X37" s="5"/>
      <c r="Y37" s="10" t="s">
        <v>20</v>
      </c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30">
        <f t="shared" si="28"/>
        <v>1</v>
      </c>
      <c r="BF37" s="62">
        <f t="shared" si="29"/>
        <v>0</v>
      </c>
      <c r="BG37" s="38">
        <f t="shared" si="30"/>
        <v>2</v>
      </c>
      <c r="BH37" s="27">
        <f t="shared" si="31"/>
        <v>7</v>
      </c>
      <c r="BI37" s="6" t="s">
        <v>85</v>
      </c>
    </row>
    <row r="38" spans="1:61" x14ac:dyDescent="0.2">
      <c r="A38" s="6" t="s">
        <v>86</v>
      </c>
      <c r="B38" s="30">
        <f t="shared" si="24"/>
        <v>1</v>
      </c>
      <c r="C38" s="62">
        <f t="shared" si="25"/>
        <v>0</v>
      </c>
      <c r="D38" s="38">
        <f t="shared" si="26"/>
        <v>3</v>
      </c>
      <c r="E38" s="27">
        <f t="shared" si="27"/>
        <v>10</v>
      </c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12" t="s">
        <v>49</v>
      </c>
      <c r="V38" s="10" t="s">
        <v>20</v>
      </c>
      <c r="W38" s="10" t="s">
        <v>20</v>
      </c>
      <c r="X38" s="10" t="s">
        <v>20</v>
      </c>
      <c r="Y38" s="10" t="s">
        <v>20</v>
      </c>
      <c r="Z38" s="5"/>
      <c r="AA38" s="11" t="s">
        <v>48</v>
      </c>
      <c r="AB38" s="5"/>
      <c r="AC38" s="5"/>
      <c r="AD38" s="10" t="s">
        <v>20</v>
      </c>
      <c r="AE38" s="5"/>
      <c r="AF38" s="5"/>
      <c r="AG38" s="5"/>
      <c r="AH38" s="5"/>
      <c r="AI38" s="5"/>
      <c r="AJ38" s="12" t="s">
        <v>49</v>
      </c>
      <c r="AK38" s="10" t="s">
        <v>20</v>
      </c>
      <c r="AL38" s="10" t="s">
        <v>20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30">
        <f t="shared" si="28"/>
        <v>1</v>
      </c>
      <c r="BF38" s="62">
        <f t="shared" si="29"/>
        <v>0</v>
      </c>
      <c r="BG38" s="38">
        <f t="shared" si="30"/>
        <v>3</v>
      </c>
      <c r="BH38" s="27">
        <f t="shared" si="31"/>
        <v>10</v>
      </c>
      <c r="BI38" s="6" t="s">
        <v>86</v>
      </c>
    </row>
    <row r="39" spans="1:61" x14ac:dyDescent="0.2">
      <c r="A39" s="34" t="s">
        <v>127</v>
      </c>
      <c r="B39" s="30">
        <f t="shared" si="24"/>
        <v>0</v>
      </c>
      <c r="C39" s="62">
        <f t="shared" si="25"/>
        <v>0</v>
      </c>
      <c r="D39" s="38">
        <f t="shared" si="26"/>
        <v>0</v>
      </c>
      <c r="E39" s="27">
        <f t="shared" si="27"/>
        <v>1</v>
      </c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10" t="s">
        <v>20</v>
      </c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30">
        <f t="shared" si="28"/>
        <v>0</v>
      </c>
      <c r="BF39" s="62">
        <f t="shared" si="29"/>
        <v>0</v>
      </c>
      <c r="BG39" s="38">
        <f t="shared" si="30"/>
        <v>0</v>
      </c>
      <c r="BH39" s="27">
        <f t="shared" si="31"/>
        <v>1</v>
      </c>
      <c r="BI39" s="34" t="s">
        <v>104</v>
      </c>
    </row>
    <row r="40" spans="1:61" x14ac:dyDescent="0.2">
      <c r="A40" s="6" t="s">
        <v>87</v>
      </c>
      <c r="B40" s="30">
        <f t="shared" si="24"/>
        <v>1</v>
      </c>
      <c r="C40" s="62">
        <f t="shared" si="25"/>
        <v>0</v>
      </c>
      <c r="D40" s="38">
        <f t="shared" si="26"/>
        <v>6</v>
      </c>
      <c r="E40" s="27">
        <f t="shared" si="27"/>
        <v>15</v>
      </c>
      <c r="F40" s="5"/>
      <c r="G40" s="5"/>
      <c r="H40" s="5"/>
      <c r="I40" s="5"/>
      <c r="J40" s="5"/>
      <c r="K40" s="5"/>
      <c r="L40" s="5"/>
      <c r="M40" s="10" t="s">
        <v>20</v>
      </c>
      <c r="N40" s="11" t="s">
        <v>48</v>
      </c>
      <c r="O40" s="12" t="s">
        <v>49</v>
      </c>
      <c r="P40" s="10" t="s">
        <v>20</v>
      </c>
      <c r="Q40" s="10" t="s">
        <v>20</v>
      </c>
      <c r="R40" s="10" t="s">
        <v>20</v>
      </c>
      <c r="S40" s="10" t="s">
        <v>20</v>
      </c>
      <c r="T40" s="12" t="s">
        <v>49</v>
      </c>
      <c r="U40" s="5"/>
      <c r="V40" s="5"/>
      <c r="W40" s="5"/>
      <c r="X40" s="5"/>
      <c r="Y40" s="5"/>
      <c r="Z40" s="10" t="s">
        <v>20</v>
      </c>
      <c r="AA40" s="5"/>
      <c r="AB40" s="10" t="s">
        <v>20</v>
      </c>
      <c r="AC40" s="12" t="s">
        <v>49</v>
      </c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12" t="s">
        <v>49</v>
      </c>
      <c r="AO40" s="5"/>
      <c r="AP40" s="12" t="s">
        <v>49</v>
      </c>
      <c r="AQ40" s="10" t="s">
        <v>20</v>
      </c>
      <c r="AR40" s="5"/>
      <c r="AS40" s="5"/>
      <c r="AT40" s="5"/>
      <c r="AU40" s="5"/>
      <c r="AV40" s="5"/>
      <c r="AW40" s="5"/>
      <c r="AX40" s="5"/>
      <c r="AY40" s="5"/>
      <c r="AZ40" s="10" t="s">
        <v>20</v>
      </c>
      <c r="BA40" s="5"/>
      <c r="BB40" s="5"/>
      <c r="BC40" s="5"/>
      <c r="BD40" s="5"/>
      <c r="BE40" s="30">
        <f t="shared" si="28"/>
        <v>1</v>
      </c>
      <c r="BF40" s="62">
        <f t="shared" si="29"/>
        <v>0</v>
      </c>
      <c r="BG40" s="38">
        <f t="shared" si="30"/>
        <v>6</v>
      </c>
      <c r="BH40" s="27">
        <f t="shared" si="31"/>
        <v>15</v>
      </c>
      <c r="BI40" s="6" t="s">
        <v>87</v>
      </c>
    </row>
    <row r="41" spans="1:61" x14ac:dyDescent="0.2">
      <c r="A41" s="6" t="s">
        <v>88</v>
      </c>
      <c r="B41" s="30">
        <f t="shared" si="24"/>
        <v>2</v>
      </c>
      <c r="C41" s="62">
        <f t="shared" si="25"/>
        <v>0</v>
      </c>
      <c r="D41" s="38">
        <f t="shared" si="26"/>
        <v>15</v>
      </c>
      <c r="E41" s="27">
        <f t="shared" si="27"/>
        <v>40</v>
      </c>
      <c r="F41" s="5"/>
      <c r="G41" s="5"/>
      <c r="H41" s="5"/>
      <c r="I41" s="5"/>
      <c r="J41" s="5"/>
      <c r="K41" s="5"/>
      <c r="L41" s="5"/>
      <c r="M41" s="5"/>
      <c r="N41" s="10" t="s">
        <v>20</v>
      </c>
      <c r="O41" s="5"/>
      <c r="P41" s="12" t="s">
        <v>49</v>
      </c>
      <c r="Q41" s="12" t="s">
        <v>49</v>
      </c>
      <c r="R41" s="12" t="s">
        <v>49</v>
      </c>
      <c r="S41" s="10" t="s">
        <v>20</v>
      </c>
      <c r="T41" s="10" t="s">
        <v>20</v>
      </c>
      <c r="U41" s="10" t="s">
        <v>20</v>
      </c>
      <c r="V41" s="10" t="s">
        <v>20</v>
      </c>
      <c r="W41" s="11" t="s">
        <v>48</v>
      </c>
      <c r="X41" s="12" t="s">
        <v>49</v>
      </c>
      <c r="Y41" s="10" t="s">
        <v>20</v>
      </c>
      <c r="Z41" s="10" t="s">
        <v>20</v>
      </c>
      <c r="AA41" s="10" t="s">
        <v>20</v>
      </c>
      <c r="AB41" s="10" t="s">
        <v>20</v>
      </c>
      <c r="AC41" s="10" t="s">
        <v>20</v>
      </c>
      <c r="AD41" s="10" t="s">
        <v>20</v>
      </c>
      <c r="AE41" s="12" t="s">
        <v>49</v>
      </c>
      <c r="AF41" s="10" t="s">
        <v>20</v>
      </c>
      <c r="AG41" s="10" t="s">
        <v>20</v>
      </c>
      <c r="AH41" s="12" t="s">
        <v>49</v>
      </c>
      <c r="AI41" s="12" t="s">
        <v>49</v>
      </c>
      <c r="AJ41" s="10" t="s">
        <v>20</v>
      </c>
      <c r="AK41" s="12" t="s">
        <v>49</v>
      </c>
      <c r="AL41" s="12" t="s">
        <v>49</v>
      </c>
      <c r="AM41" s="10" t="s">
        <v>20</v>
      </c>
      <c r="AN41" s="10" t="s">
        <v>20</v>
      </c>
      <c r="AO41" s="10" t="s">
        <v>20</v>
      </c>
      <c r="AP41" s="10" t="s">
        <v>20</v>
      </c>
      <c r="AQ41" s="10" t="s">
        <v>20</v>
      </c>
      <c r="AR41" s="10" t="s">
        <v>20</v>
      </c>
      <c r="AS41" s="5" t="s">
        <v>20</v>
      </c>
      <c r="AT41" s="12" t="s">
        <v>49</v>
      </c>
      <c r="AU41" s="10" t="s">
        <v>20</v>
      </c>
      <c r="AV41" s="11" t="s">
        <v>48</v>
      </c>
      <c r="AW41" s="10" t="s">
        <v>20</v>
      </c>
      <c r="AX41" s="10" t="s">
        <v>20</v>
      </c>
      <c r="AY41" s="10" t="s">
        <v>20</v>
      </c>
      <c r="AZ41" s="12" t="s">
        <v>49</v>
      </c>
      <c r="BA41" s="12" t="s">
        <v>49</v>
      </c>
      <c r="BB41" s="12" t="s">
        <v>49</v>
      </c>
      <c r="BC41" s="5"/>
      <c r="BD41" s="5"/>
      <c r="BE41" s="30">
        <f t="shared" si="28"/>
        <v>2</v>
      </c>
      <c r="BF41" s="62">
        <f t="shared" si="29"/>
        <v>0</v>
      </c>
      <c r="BG41" s="38">
        <f t="shared" si="30"/>
        <v>15</v>
      </c>
      <c r="BH41" s="27">
        <f t="shared" si="31"/>
        <v>40</v>
      </c>
      <c r="BI41" s="6" t="s">
        <v>88</v>
      </c>
    </row>
    <row r="42" spans="1:61" x14ac:dyDescent="0.2">
      <c r="A42" s="6" t="s">
        <v>10</v>
      </c>
      <c r="B42" s="30">
        <f t="shared" si="24"/>
        <v>0</v>
      </c>
      <c r="C42" s="62">
        <f t="shared" si="25"/>
        <v>0</v>
      </c>
      <c r="D42" s="38">
        <f t="shared" si="26"/>
        <v>3</v>
      </c>
      <c r="E42" s="27">
        <f t="shared" si="27"/>
        <v>8</v>
      </c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10" t="s">
        <v>20</v>
      </c>
      <c r="AO42" s="10" t="s">
        <v>20</v>
      </c>
      <c r="AP42" s="10" t="s">
        <v>20</v>
      </c>
      <c r="AQ42" s="12" t="s">
        <v>49</v>
      </c>
      <c r="AR42" s="12" t="s">
        <v>49</v>
      </c>
      <c r="AS42" s="5"/>
      <c r="AT42" s="10" t="s">
        <v>20</v>
      </c>
      <c r="AU42" s="12" t="s">
        <v>49</v>
      </c>
      <c r="AV42" s="10" t="s">
        <v>20</v>
      </c>
      <c r="AW42" s="5"/>
      <c r="AX42" s="5"/>
      <c r="AY42" s="5"/>
      <c r="AZ42" s="5"/>
      <c r="BA42" s="5"/>
      <c r="BB42" s="5"/>
      <c r="BC42" s="5"/>
      <c r="BD42" s="5"/>
      <c r="BE42" s="30">
        <f t="shared" si="28"/>
        <v>0</v>
      </c>
      <c r="BF42" s="62">
        <f t="shared" si="29"/>
        <v>0</v>
      </c>
      <c r="BG42" s="38">
        <f t="shared" si="30"/>
        <v>3</v>
      </c>
      <c r="BH42" s="27">
        <f t="shared" si="31"/>
        <v>8</v>
      </c>
      <c r="BI42" s="6" t="s">
        <v>10</v>
      </c>
    </row>
    <row r="43" spans="1:61" x14ac:dyDescent="0.2">
      <c r="A43" s="6" t="s">
        <v>11</v>
      </c>
      <c r="B43" s="30">
        <f t="shared" si="24"/>
        <v>5</v>
      </c>
      <c r="C43" s="62">
        <f t="shared" si="25"/>
        <v>0</v>
      </c>
      <c r="D43" s="38">
        <f t="shared" si="26"/>
        <v>18</v>
      </c>
      <c r="E43" s="27">
        <f t="shared" si="27"/>
        <v>41</v>
      </c>
      <c r="F43" s="11" t="s">
        <v>48</v>
      </c>
      <c r="G43" s="12" t="s">
        <v>49</v>
      </c>
      <c r="H43" s="11" t="s">
        <v>48</v>
      </c>
      <c r="I43" s="12" t="s">
        <v>49</v>
      </c>
      <c r="J43" s="12" t="s">
        <v>49</v>
      </c>
      <c r="K43" s="5"/>
      <c r="L43" s="10" t="s">
        <v>20</v>
      </c>
      <c r="M43" s="12" t="s">
        <v>49</v>
      </c>
      <c r="N43" s="5"/>
      <c r="O43" s="5"/>
      <c r="P43" s="5"/>
      <c r="Q43" s="5"/>
      <c r="R43" s="5"/>
      <c r="S43" s="5"/>
      <c r="T43" s="5"/>
      <c r="U43" s="10" t="s">
        <v>20</v>
      </c>
      <c r="V43" s="10" t="s">
        <v>20</v>
      </c>
      <c r="W43" s="10" t="s">
        <v>20</v>
      </c>
      <c r="X43" s="10" t="s">
        <v>20</v>
      </c>
      <c r="Y43" s="11" t="s">
        <v>48</v>
      </c>
      <c r="Z43" s="12" t="s">
        <v>49</v>
      </c>
      <c r="AA43" s="10" t="s">
        <v>20</v>
      </c>
      <c r="AB43" s="12" t="s">
        <v>49</v>
      </c>
      <c r="AC43" s="10" t="s">
        <v>20</v>
      </c>
      <c r="AD43" s="11" t="s">
        <v>48</v>
      </c>
      <c r="AE43" s="10" t="s">
        <v>20</v>
      </c>
      <c r="AF43" s="12" t="s">
        <v>49</v>
      </c>
      <c r="AG43" s="12" t="s">
        <v>49</v>
      </c>
      <c r="AH43" s="10" t="s">
        <v>20</v>
      </c>
      <c r="AI43" s="10" t="s">
        <v>20</v>
      </c>
      <c r="AJ43" s="10" t="s">
        <v>20</v>
      </c>
      <c r="AK43" s="10" t="s">
        <v>20</v>
      </c>
      <c r="AL43" s="10" t="s">
        <v>20</v>
      </c>
      <c r="AM43" s="12" t="s">
        <v>49</v>
      </c>
      <c r="AN43" s="10" t="s">
        <v>20</v>
      </c>
      <c r="AO43" s="12" t="s">
        <v>49</v>
      </c>
      <c r="AP43" s="10" t="s">
        <v>20</v>
      </c>
      <c r="AQ43" s="10" t="s">
        <v>20</v>
      </c>
      <c r="AR43" s="10" t="s">
        <v>20</v>
      </c>
      <c r="AS43" s="12" t="s">
        <v>49</v>
      </c>
      <c r="AT43" s="10" t="s">
        <v>20</v>
      </c>
      <c r="AU43" s="10" t="s">
        <v>20</v>
      </c>
      <c r="AV43" s="10" t="s">
        <v>20</v>
      </c>
      <c r="AW43" s="12" t="s">
        <v>49</v>
      </c>
      <c r="AX43" s="11" t="s">
        <v>48</v>
      </c>
      <c r="AY43" s="12" t="s">
        <v>49</v>
      </c>
      <c r="AZ43" s="10" t="s">
        <v>20</v>
      </c>
      <c r="BA43" s="10" t="s">
        <v>20</v>
      </c>
      <c r="BB43" s="5" t="s">
        <v>20</v>
      </c>
      <c r="BC43" s="5"/>
      <c r="BD43" s="5"/>
      <c r="BE43" s="30">
        <f t="shared" si="28"/>
        <v>5</v>
      </c>
      <c r="BF43" s="62">
        <f t="shared" si="29"/>
        <v>0</v>
      </c>
      <c r="BG43" s="38">
        <f t="shared" si="30"/>
        <v>18</v>
      </c>
      <c r="BH43" s="27">
        <f t="shared" si="31"/>
        <v>41</v>
      </c>
      <c r="BI43" s="6" t="s">
        <v>11</v>
      </c>
    </row>
    <row r="44" spans="1:61" x14ac:dyDescent="0.2">
      <c r="A44" s="35" t="s">
        <v>82</v>
      </c>
      <c r="B44" s="30">
        <f t="shared" si="24"/>
        <v>0</v>
      </c>
      <c r="C44" s="62">
        <f t="shared" si="25"/>
        <v>0</v>
      </c>
      <c r="D44" s="38">
        <f t="shared" si="26"/>
        <v>1</v>
      </c>
      <c r="E44" s="27">
        <f t="shared" si="27"/>
        <v>5</v>
      </c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12" t="s">
        <v>49</v>
      </c>
      <c r="W44" s="10" t="s">
        <v>20</v>
      </c>
      <c r="X44" s="10" t="s">
        <v>20</v>
      </c>
      <c r="Y44" s="10" t="s">
        <v>20</v>
      </c>
      <c r="Z44" s="5"/>
      <c r="AA44" s="5"/>
      <c r="AB44" s="5"/>
      <c r="AC44" s="5"/>
      <c r="AD44" s="10" t="s">
        <v>20</v>
      </c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30">
        <f t="shared" si="28"/>
        <v>0</v>
      </c>
      <c r="BF44" s="62">
        <f t="shared" si="29"/>
        <v>0</v>
      </c>
      <c r="BG44" s="38">
        <f t="shared" si="30"/>
        <v>1</v>
      </c>
      <c r="BH44" s="27">
        <f t="shared" si="31"/>
        <v>5</v>
      </c>
      <c r="BI44" s="35" t="s">
        <v>82</v>
      </c>
    </row>
    <row r="45" spans="1:61" x14ac:dyDescent="0.2">
      <c r="A45" s="6" t="s">
        <v>117</v>
      </c>
      <c r="B45" s="30">
        <f t="shared" si="24"/>
        <v>0</v>
      </c>
      <c r="C45" s="62">
        <f t="shared" si="25"/>
        <v>0</v>
      </c>
      <c r="D45" s="38">
        <f t="shared" si="26"/>
        <v>0</v>
      </c>
      <c r="E45" s="27">
        <f t="shared" si="27"/>
        <v>0</v>
      </c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27"/>
      <c r="AP45" s="27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30">
        <f t="shared" si="28"/>
        <v>0</v>
      </c>
      <c r="BF45" s="62">
        <f t="shared" si="29"/>
        <v>0</v>
      </c>
      <c r="BG45" s="38">
        <f t="shared" si="30"/>
        <v>0</v>
      </c>
      <c r="BH45" s="27">
        <f t="shared" si="31"/>
        <v>0</v>
      </c>
      <c r="BI45" s="6" t="s">
        <v>117</v>
      </c>
    </row>
    <row r="46" spans="1:61" x14ac:dyDescent="0.2">
      <c r="A46" s="6"/>
      <c r="B46" s="30"/>
      <c r="C46" s="62"/>
      <c r="D46" s="38"/>
      <c r="E46" s="27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30"/>
      <c r="BF46" s="30"/>
      <c r="BG46" s="38"/>
      <c r="BH46" s="27"/>
      <c r="BI46" s="6"/>
    </row>
    <row r="47" spans="1:61" x14ac:dyDescent="0.2">
      <c r="A47" s="1" t="s">
        <v>12</v>
      </c>
      <c r="B47" s="29"/>
      <c r="C47" s="61"/>
      <c r="D47" s="41"/>
      <c r="E47" s="26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30"/>
      <c r="BF47" s="30"/>
      <c r="BG47" s="38"/>
      <c r="BH47" s="27"/>
      <c r="BI47" s="1" t="s">
        <v>12</v>
      </c>
    </row>
    <row r="48" spans="1:61" x14ac:dyDescent="0.2">
      <c r="A48" s="6" t="s">
        <v>90</v>
      </c>
      <c r="B48" s="30">
        <f t="shared" ref="B48:B55" si="32">COUNTIF(F48:BD48,"A")</f>
        <v>6</v>
      </c>
      <c r="C48" s="62">
        <f t="shared" ref="C48:C55" si="33">COUNTIF(F48:BD48,"2")</f>
        <v>1</v>
      </c>
      <c r="D48" s="38">
        <f t="shared" ref="D48:D55" si="34">COUNTIF(F48:BD48,"A")+COUNTIF(F48:BD48,"R")</f>
        <v>13</v>
      </c>
      <c r="E48" s="27">
        <f t="shared" ref="E48:E55" si="35">COUNTIF(F48:BD48,"A")+COUNTIF(F48:BD48,"R")+COUNTIF(F48:BD48,"N")</f>
        <v>26</v>
      </c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10" t="s">
        <v>20</v>
      </c>
      <c r="Y48" s="10" t="s">
        <v>20</v>
      </c>
      <c r="Z48" s="10" t="s">
        <v>20</v>
      </c>
      <c r="AA48" s="10" t="s">
        <v>20</v>
      </c>
      <c r="AB48" s="5"/>
      <c r="AC48" s="5"/>
      <c r="AD48" s="10" t="s">
        <v>20</v>
      </c>
      <c r="AE48" s="12" t="s">
        <v>49</v>
      </c>
      <c r="AF48" s="10" t="s">
        <v>20</v>
      </c>
      <c r="AG48" s="10" t="s">
        <v>20</v>
      </c>
      <c r="AH48" s="11" t="s">
        <v>48</v>
      </c>
      <c r="AI48" s="10" t="s">
        <v>20</v>
      </c>
      <c r="AJ48" s="10" t="s">
        <v>20</v>
      </c>
      <c r="AK48" s="10" t="s">
        <v>20</v>
      </c>
      <c r="AL48" s="12" t="s">
        <v>49</v>
      </c>
      <c r="AM48" s="10" t="s">
        <v>20</v>
      </c>
      <c r="AN48" s="5"/>
      <c r="AO48" s="11" t="s">
        <v>48</v>
      </c>
      <c r="AP48" s="11" t="s">
        <v>48</v>
      </c>
      <c r="AQ48" s="12" t="s">
        <v>49</v>
      </c>
      <c r="AR48" s="12" t="s">
        <v>49</v>
      </c>
      <c r="AS48" s="12" t="s">
        <v>49</v>
      </c>
      <c r="AT48" s="11" t="s">
        <v>48</v>
      </c>
      <c r="AU48" s="12" t="s">
        <v>49</v>
      </c>
      <c r="AV48" s="5"/>
      <c r="AW48" s="12" t="s">
        <v>49</v>
      </c>
      <c r="AX48" s="10" t="s">
        <v>20</v>
      </c>
      <c r="AY48" s="60">
        <v>2</v>
      </c>
      <c r="AZ48" s="11" t="s">
        <v>48</v>
      </c>
      <c r="BA48" s="10" t="s">
        <v>20</v>
      </c>
      <c r="BB48" s="11" t="s">
        <v>48</v>
      </c>
      <c r="BC48" s="5"/>
      <c r="BD48" s="5"/>
      <c r="BE48" s="30">
        <f t="shared" ref="BE48:BE55" si="36">COUNTIF(F48:BD48,"A")</f>
        <v>6</v>
      </c>
      <c r="BF48" s="60">
        <f>COUNTIF(F48:BD48,"2")</f>
        <v>1</v>
      </c>
      <c r="BG48" s="38">
        <f t="shared" ref="BG48:BG55" si="37">COUNTIF(F48:BD48,"A")+COUNTIF(F48:BD48,"R")</f>
        <v>13</v>
      </c>
      <c r="BH48" s="27">
        <f t="shared" ref="BH48:BH55" si="38">COUNTIF(F48:BD48,"A")+COUNTIF(F48:BD48,"R")+COUNTIF(F48:BD48,"N")</f>
        <v>26</v>
      </c>
      <c r="BI48" s="6" t="s">
        <v>90</v>
      </c>
    </row>
    <row r="49" spans="1:61" x14ac:dyDescent="0.2">
      <c r="A49" s="6" t="s">
        <v>91</v>
      </c>
      <c r="B49" s="30">
        <f t="shared" si="32"/>
        <v>1</v>
      </c>
      <c r="C49" s="62">
        <f t="shared" si="33"/>
        <v>0</v>
      </c>
      <c r="D49" s="38">
        <f t="shared" si="34"/>
        <v>2</v>
      </c>
      <c r="E49" s="27">
        <f t="shared" si="35"/>
        <v>11</v>
      </c>
      <c r="F49" s="5"/>
      <c r="G49" s="5"/>
      <c r="H49" s="5"/>
      <c r="I49" s="5"/>
      <c r="J49" s="5"/>
      <c r="K49" s="5"/>
      <c r="L49" s="5"/>
      <c r="M49" s="5"/>
      <c r="N49" s="5"/>
      <c r="O49" s="5"/>
      <c r="P49" s="10" t="s">
        <v>20</v>
      </c>
      <c r="Q49" s="11" t="s">
        <v>48</v>
      </c>
      <c r="R49" s="5"/>
      <c r="S49" s="5"/>
      <c r="T49" s="10" t="s">
        <v>20</v>
      </c>
      <c r="U49" s="5"/>
      <c r="V49" s="5"/>
      <c r="W49" s="5"/>
      <c r="X49" s="10" t="s">
        <v>20</v>
      </c>
      <c r="Y49" s="10" t="s">
        <v>20</v>
      </c>
      <c r="Z49" s="10" t="s">
        <v>20</v>
      </c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10" t="s">
        <v>20</v>
      </c>
      <c r="AS49" s="5"/>
      <c r="AT49" s="5"/>
      <c r="AU49" s="5"/>
      <c r="AV49" s="12" t="s">
        <v>49</v>
      </c>
      <c r="AW49" s="5" t="s">
        <v>20</v>
      </c>
      <c r="AX49" s="5"/>
      <c r="AY49" s="10" t="s">
        <v>20</v>
      </c>
      <c r="AZ49" s="5"/>
      <c r="BA49" s="10" t="s">
        <v>20</v>
      </c>
      <c r="BB49" s="5"/>
      <c r="BC49" s="5"/>
      <c r="BD49" s="5"/>
      <c r="BE49" s="30">
        <f t="shared" si="36"/>
        <v>1</v>
      </c>
      <c r="BF49" s="62">
        <f t="shared" ref="BF49:BF55" si="39">COUNTIF(F49:BD49,"2")</f>
        <v>0</v>
      </c>
      <c r="BG49" s="38">
        <f t="shared" si="37"/>
        <v>2</v>
      </c>
      <c r="BH49" s="27">
        <f t="shared" si="38"/>
        <v>11</v>
      </c>
      <c r="BI49" s="6" t="s">
        <v>91</v>
      </c>
    </row>
    <row r="50" spans="1:61" x14ac:dyDescent="0.2">
      <c r="A50" s="6" t="s">
        <v>13</v>
      </c>
      <c r="B50" s="30">
        <f t="shared" si="32"/>
        <v>1</v>
      </c>
      <c r="C50" s="62">
        <f t="shared" si="33"/>
        <v>0</v>
      </c>
      <c r="D50" s="38">
        <f t="shared" si="34"/>
        <v>1</v>
      </c>
      <c r="E50" s="27">
        <f t="shared" si="35"/>
        <v>12</v>
      </c>
      <c r="F50" s="5"/>
      <c r="G50" s="5"/>
      <c r="H50" s="5"/>
      <c r="I50" s="5"/>
      <c r="J50" s="10" t="s">
        <v>20</v>
      </c>
      <c r="K50" s="5"/>
      <c r="L50" s="11" t="s">
        <v>48</v>
      </c>
      <c r="M50" s="5"/>
      <c r="N50" s="10" t="s">
        <v>20</v>
      </c>
      <c r="O50" s="5"/>
      <c r="P50" s="5"/>
      <c r="Q50" s="5"/>
      <c r="R50" s="10" t="s">
        <v>20</v>
      </c>
      <c r="S50" s="5"/>
      <c r="T50" s="5"/>
      <c r="U50" s="10" t="s">
        <v>20</v>
      </c>
      <c r="V50" s="5"/>
      <c r="W50" s="5"/>
      <c r="X50" s="5"/>
      <c r="Y50" s="10" t="s">
        <v>20</v>
      </c>
      <c r="Z50" s="10" t="s">
        <v>20</v>
      </c>
      <c r="AA50" s="5"/>
      <c r="AB50" s="5"/>
      <c r="AC50" s="5"/>
      <c r="AD50" s="5"/>
      <c r="AE50" s="5"/>
      <c r="AF50" s="5"/>
      <c r="AG50" s="5"/>
      <c r="AH50" s="10" t="s">
        <v>20</v>
      </c>
      <c r="AI50" s="5"/>
      <c r="AJ50" s="10" t="s">
        <v>20</v>
      </c>
      <c r="AK50" s="10" t="s">
        <v>20</v>
      </c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10" t="s">
        <v>20</v>
      </c>
      <c r="AW50" s="10" t="s">
        <v>20</v>
      </c>
      <c r="AX50" s="5"/>
      <c r="AY50" s="5"/>
      <c r="AZ50" s="5"/>
      <c r="BA50" s="5"/>
      <c r="BB50" s="5"/>
      <c r="BC50" s="5"/>
      <c r="BD50" s="5"/>
      <c r="BE50" s="30">
        <f t="shared" si="36"/>
        <v>1</v>
      </c>
      <c r="BF50" s="62">
        <f t="shared" si="39"/>
        <v>0</v>
      </c>
      <c r="BG50" s="38">
        <f t="shared" si="37"/>
        <v>1</v>
      </c>
      <c r="BH50" s="27">
        <f t="shared" si="38"/>
        <v>12</v>
      </c>
      <c r="BI50" s="6" t="s">
        <v>13</v>
      </c>
    </row>
    <row r="51" spans="1:61" x14ac:dyDescent="0.2">
      <c r="A51" s="6" t="s">
        <v>92</v>
      </c>
      <c r="B51" s="30">
        <f t="shared" si="32"/>
        <v>2</v>
      </c>
      <c r="C51" s="62">
        <f t="shared" si="33"/>
        <v>0</v>
      </c>
      <c r="D51" s="38">
        <f t="shared" si="34"/>
        <v>14</v>
      </c>
      <c r="E51" s="27">
        <f t="shared" si="35"/>
        <v>49</v>
      </c>
      <c r="F51" s="12" t="s">
        <v>49</v>
      </c>
      <c r="G51" s="10" t="s">
        <v>20</v>
      </c>
      <c r="H51" s="12" t="s">
        <v>49</v>
      </c>
      <c r="I51" s="10" t="s">
        <v>20</v>
      </c>
      <c r="J51" s="10" t="s">
        <v>20</v>
      </c>
      <c r="K51" s="10" t="s">
        <v>20</v>
      </c>
      <c r="L51" s="10" t="s">
        <v>20</v>
      </c>
      <c r="M51" s="10" t="s">
        <v>20</v>
      </c>
      <c r="N51" s="10" t="s">
        <v>20</v>
      </c>
      <c r="O51" s="12" t="s">
        <v>49</v>
      </c>
      <c r="P51" s="10" t="s">
        <v>20</v>
      </c>
      <c r="Q51" s="10" t="s">
        <v>20</v>
      </c>
      <c r="R51" s="10" t="s">
        <v>20</v>
      </c>
      <c r="S51" s="12" t="s">
        <v>49</v>
      </c>
      <c r="T51" s="12" t="s">
        <v>49</v>
      </c>
      <c r="U51" s="11" t="s">
        <v>48</v>
      </c>
      <c r="V51" s="12" t="s">
        <v>49</v>
      </c>
      <c r="W51" s="12" t="s">
        <v>49</v>
      </c>
      <c r="X51" s="11" t="s">
        <v>48</v>
      </c>
      <c r="Y51" s="12" t="s">
        <v>49</v>
      </c>
      <c r="Z51" s="12" t="s">
        <v>49</v>
      </c>
      <c r="AA51" s="12" t="s">
        <v>49</v>
      </c>
      <c r="AB51" s="10" t="s">
        <v>20</v>
      </c>
      <c r="AC51" s="10" t="s">
        <v>20</v>
      </c>
      <c r="AD51" s="10" t="s">
        <v>20</v>
      </c>
      <c r="AE51" s="10" t="s">
        <v>20</v>
      </c>
      <c r="AF51" s="12" t="s">
        <v>49</v>
      </c>
      <c r="AG51" s="10" t="s">
        <v>20</v>
      </c>
      <c r="AH51" s="10" t="s">
        <v>20</v>
      </c>
      <c r="AI51" s="10" t="s">
        <v>20</v>
      </c>
      <c r="AJ51" s="10" t="s">
        <v>20</v>
      </c>
      <c r="AK51" s="10" t="s">
        <v>20</v>
      </c>
      <c r="AL51" s="10" t="s">
        <v>20</v>
      </c>
      <c r="AM51" s="10" t="s">
        <v>20</v>
      </c>
      <c r="AN51" s="10" t="s">
        <v>20</v>
      </c>
      <c r="AO51" s="10" t="s">
        <v>20</v>
      </c>
      <c r="AP51" s="10" t="s">
        <v>20</v>
      </c>
      <c r="AQ51" s="10" t="s">
        <v>20</v>
      </c>
      <c r="AR51" s="10" t="s">
        <v>20</v>
      </c>
      <c r="AS51" s="10" t="s">
        <v>20</v>
      </c>
      <c r="AT51" s="10" t="s">
        <v>20</v>
      </c>
      <c r="AU51" s="10" t="s">
        <v>20</v>
      </c>
      <c r="AV51" s="10" t="s">
        <v>20</v>
      </c>
      <c r="AW51" s="10" t="s">
        <v>20</v>
      </c>
      <c r="AX51" s="12" t="s">
        <v>49</v>
      </c>
      <c r="AY51" s="10" t="s">
        <v>20</v>
      </c>
      <c r="AZ51" s="10" t="s">
        <v>20</v>
      </c>
      <c r="BA51" s="10" t="s">
        <v>20</v>
      </c>
      <c r="BB51" s="10" t="s">
        <v>20</v>
      </c>
      <c r="BC51" s="5"/>
      <c r="BD51" s="5"/>
      <c r="BE51" s="30">
        <f t="shared" si="36"/>
        <v>2</v>
      </c>
      <c r="BF51" s="62">
        <f t="shared" si="39"/>
        <v>0</v>
      </c>
      <c r="BG51" s="38">
        <f t="shared" si="37"/>
        <v>14</v>
      </c>
      <c r="BH51" s="46">
        <f t="shared" si="38"/>
        <v>49</v>
      </c>
      <c r="BI51" s="6" t="s">
        <v>92</v>
      </c>
    </row>
    <row r="52" spans="1:61" x14ac:dyDescent="0.2">
      <c r="A52" s="34" t="s">
        <v>126</v>
      </c>
      <c r="B52" s="30">
        <f t="shared" si="32"/>
        <v>1</v>
      </c>
      <c r="C52" s="62">
        <f t="shared" si="33"/>
        <v>0</v>
      </c>
      <c r="D52" s="38">
        <f t="shared" si="34"/>
        <v>2</v>
      </c>
      <c r="E52" s="27">
        <f t="shared" si="35"/>
        <v>6</v>
      </c>
      <c r="F52" s="10" t="s">
        <v>20</v>
      </c>
      <c r="G52" s="12" t="s">
        <v>49</v>
      </c>
      <c r="H52" s="5"/>
      <c r="I52" s="10" t="s">
        <v>20</v>
      </c>
      <c r="J52" s="11" t="s">
        <v>48</v>
      </c>
      <c r="K52" s="10" t="s">
        <v>20</v>
      </c>
      <c r="L52" s="5"/>
      <c r="M52" s="5"/>
      <c r="N52" s="5"/>
      <c r="O52" s="5"/>
      <c r="P52" s="5"/>
      <c r="Q52" s="5"/>
      <c r="R52" s="5"/>
      <c r="S52" s="10" t="s">
        <v>20</v>
      </c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30">
        <f t="shared" si="36"/>
        <v>1</v>
      </c>
      <c r="BF52" s="62">
        <f t="shared" si="39"/>
        <v>0</v>
      </c>
      <c r="BG52" s="38">
        <f t="shared" si="37"/>
        <v>2</v>
      </c>
      <c r="BH52" s="27">
        <f t="shared" si="38"/>
        <v>6</v>
      </c>
      <c r="BI52" s="34" t="s">
        <v>128</v>
      </c>
    </row>
    <row r="53" spans="1:61" x14ac:dyDescent="0.2">
      <c r="A53" s="6" t="s">
        <v>93</v>
      </c>
      <c r="B53" s="30">
        <f t="shared" si="32"/>
        <v>0</v>
      </c>
      <c r="C53" s="62">
        <f t="shared" si="33"/>
        <v>0</v>
      </c>
      <c r="D53" s="38">
        <f t="shared" si="34"/>
        <v>9</v>
      </c>
      <c r="E53" s="27">
        <f t="shared" si="35"/>
        <v>36</v>
      </c>
      <c r="F53" s="5"/>
      <c r="G53" s="5"/>
      <c r="H53" s="5"/>
      <c r="I53" s="12" t="s">
        <v>49</v>
      </c>
      <c r="J53" s="10" t="s">
        <v>20</v>
      </c>
      <c r="K53" s="12" t="s">
        <v>49</v>
      </c>
      <c r="L53" s="10" t="s">
        <v>20</v>
      </c>
      <c r="M53" s="12" t="s">
        <v>49</v>
      </c>
      <c r="N53" s="12" t="s">
        <v>49</v>
      </c>
      <c r="O53" s="10" t="s">
        <v>20</v>
      </c>
      <c r="P53" s="12" t="s">
        <v>49</v>
      </c>
      <c r="Q53" s="12" t="s">
        <v>49</v>
      </c>
      <c r="R53" s="12" t="s">
        <v>49</v>
      </c>
      <c r="S53" s="10" t="s">
        <v>20</v>
      </c>
      <c r="T53" s="10" t="s">
        <v>20</v>
      </c>
      <c r="U53" s="10" t="s">
        <v>20</v>
      </c>
      <c r="V53" s="10" t="s">
        <v>20</v>
      </c>
      <c r="W53" s="5"/>
      <c r="X53" s="10" t="s">
        <v>20</v>
      </c>
      <c r="Y53" s="10" t="s">
        <v>20</v>
      </c>
      <c r="Z53" s="10" t="s">
        <v>20</v>
      </c>
      <c r="AA53" s="5"/>
      <c r="AB53" s="10" t="s">
        <v>20</v>
      </c>
      <c r="AC53" s="10" t="s">
        <v>20</v>
      </c>
      <c r="AD53" s="10" t="s">
        <v>20</v>
      </c>
      <c r="AE53" s="10" t="s">
        <v>20</v>
      </c>
      <c r="AF53" s="10" t="s">
        <v>20</v>
      </c>
      <c r="AG53" s="10" t="s">
        <v>20</v>
      </c>
      <c r="AH53" s="10" t="s">
        <v>20</v>
      </c>
      <c r="AI53" s="12" t="s">
        <v>49</v>
      </c>
      <c r="AJ53" s="12" t="s">
        <v>49</v>
      </c>
      <c r="AK53" s="10" t="s">
        <v>20</v>
      </c>
      <c r="AL53" s="10" t="s">
        <v>20</v>
      </c>
      <c r="AM53" s="10" t="s">
        <v>20</v>
      </c>
      <c r="AN53" s="5"/>
      <c r="AO53" s="10" t="s">
        <v>20</v>
      </c>
      <c r="AP53" s="10" t="s">
        <v>20</v>
      </c>
      <c r="AQ53" s="10" t="s">
        <v>20</v>
      </c>
      <c r="AR53" s="10" t="s">
        <v>20</v>
      </c>
      <c r="AS53" s="5"/>
      <c r="AT53" s="5" t="s">
        <v>20</v>
      </c>
      <c r="AU53" s="5"/>
      <c r="AV53" s="10" t="s">
        <v>20</v>
      </c>
      <c r="AW53" s="5"/>
      <c r="AX53" s="10" t="s">
        <v>20</v>
      </c>
      <c r="AY53" s="5"/>
      <c r="AZ53" s="5"/>
      <c r="BA53" s="5"/>
      <c r="BB53" s="5"/>
      <c r="BC53" s="5"/>
      <c r="BD53" s="5"/>
      <c r="BE53" s="30">
        <f t="shared" si="36"/>
        <v>0</v>
      </c>
      <c r="BF53" s="62">
        <f t="shared" si="39"/>
        <v>0</v>
      </c>
      <c r="BG53" s="38">
        <f t="shared" si="37"/>
        <v>9</v>
      </c>
      <c r="BH53" s="27">
        <f t="shared" si="38"/>
        <v>36</v>
      </c>
      <c r="BI53" s="6" t="s">
        <v>101</v>
      </c>
    </row>
    <row r="54" spans="1:61" x14ac:dyDescent="0.2">
      <c r="A54" s="34" t="s">
        <v>103</v>
      </c>
      <c r="B54" s="30">
        <f t="shared" si="32"/>
        <v>0</v>
      </c>
      <c r="C54" s="62">
        <f t="shared" si="33"/>
        <v>0</v>
      </c>
      <c r="D54" s="38">
        <f t="shared" si="34"/>
        <v>0</v>
      </c>
      <c r="E54" s="27">
        <f t="shared" si="35"/>
        <v>0</v>
      </c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30">
        <f t="shared" si="36"/>
        <v>0</v>
      </c>
      <c r="BF54" s="62">
        <f t="shared" si="39"/>
        <v>0</v>
      </c>
      <c r="BG54" s="38">
        <f t="shared" si="37"/>
        <v>0</v>
      </c>
      <c r="BH54" s="27">
        <f t="shared" si="38"/>
        <v>0</v>
      </c>
      <c r="BI54" s="34" t="s">
        <v>103</v>
      </c>
    </row>
    <row r="55" spans="1:61" x14ac:dyDescent="0.2">
      <c r="A55" s="6" t="s">
        <v>14</v>
      </c>
      <c r="B55" s="30">
        <f t="shared" si="32"/>
        <v>1</v>
      </c>
      <c r="C55" s="62">
        <f t="shared" si="33"/>
        <v>0</v>
      </c>
      <c r="D55" s="38">
        <f t="shared" si="34"/>
        <v>8</v>
      </c>
      <c r="E55" s="27">
        <f t="shared" si="35"/>
        <v>37</v>
      </c>
      <c r="F55" s="5"/>
      <c r="G55" s="5"/>
      <c r="H55" s="5"/>
      <c r="I55" s="10" t="s">
        <v>20</v>
      </c>
      <c r="J55" s="5"/>
      <c r="K55" s="5"/>
      <c r="L55" s="5"/>
      <c r="M55" s="5"/>
      <c r="N55" s="5"/>
      <c r="O55" s="5"/>
      <c r="P55" s="5"/>
      <c r="Q55" s="5"/>
      <c r="R55" s="5"/>
      <c r="S55" s="5" t="s">
        <v>20</v>
      </c>
      <c r="T55" s="10" t="s">
        <v>20</v>
      </c>
      <c r="U55" s="5" t="s">
        <v>20</v>
      </c>
      <c r="V55" s="5" t="s">
        <v>20</v>
      </c>
      <c r="W55" s="5" t="s">
        <v>20</v>
      </c>
      <c r="X55" s="5" t="s">
        <v>20</v>
      </c>
      <c r="Y55" s="10" t="s">
        <v>20</v>
      </c>
      <c r="Z55" s="10" t="s">
        <v>20</v>
      </c>
      <c r="AA55" s="10" t="s">
        <v>20</v>
      </c>
      <c r="AB55" s="12" t="s">
        <v>49</v>
      </c>
      <c r="AC55" s="12" t="s">
        <v>49</v>
      </c>
      <c r="AD55" s="12" t="s">
        <v>49</v>
      </c>
      <c r="AE55" s="10" t="s">
        <v>20</v>
      </c>
      <c r="AF55" s="10" t="s">
        <v>20</v>
      </c>
      <c r="AG55" s="12" t="s">
        <v>49</v>
      </c>
      <c r="AH55" s="10" t="s">
        <v>20</v>
      </c>
      <c r="AI55" s="10" t="s">
        <v>20</v>
      </c>
      <c r="AJ55" s="10" t="s">
        <v>20</v>
      </c>
      <c r="AK55" s="11" t="s">
        <v>48</v>
      </c>
      <c r="AL55" s="10" t="s">
        <v>20</v>
      </c>
      <c r="AM55" s="12" t="s">
        <v>49</v>
      </c>
      <c r="AN55" s="12" t="s">
        <v>49</v>
      </c>
      <c r="AO55" s="10" t="s">
        <v>20</v>
      </c>
      <c r="AP55" s="10" t="s">
        <v>20</v>
      </c>
      <c r="AQ55" s="10" t="s">
        <v>20</v>
      </c>
      <c r="AR55" s="10" t="s">
        <v>20</v>
      </c>
      <c r="AS55" s="10" t="s">
        <v>20</v>
      </c>
      <c r="AT55" s="10" t="s">
        <v>20</v>
      </c>
      <c r="AU55" s="10" t="s">
        <v>20</v>
      </c>
      <c r="AV55" s="10" t="s">
        <v>20</v>
      </c>
      <c r="AW55" s="5" t="s">
        <v>20</v>
      </c>
      <c r="AX55" s="10" t="s">
        <v>20</v>
      </c>
      <c r="AY55" s="10" t="s">
        <v>20</v>
      </c>
      <c r="AZ55" s="10" t="s">
        <v>20</v>
      </c>
      <c r="BA55" s="12" t="s">
        <v>49</v>
      </c>
      <c r="BB55" s="10" t="s">
        <v>20</v>
      </c>
      <c r="BC55" s="5"/>
      <c r="BD55" s="5"/>
      <c r="BE55" s="30">
        <f t="shared" si="36"/>
        <v>1</v>
      </c>
      <c r="BF55" s="62">
        <f t="shared" si="39"/>
        <v>0</v>
      </c>
      <c r="BG55" s="38">
        <f t="shared" si="37"/>
        <v>8</v>
      </c>
      <c r="BH55" s="27">
        <f t="shared" si="38"/>
        <v>37</v>
      </c>
      <c r="BI55" s="6" t="s">
        <v>14</v>
      </c>
    </row>
    <row r="56" spans="1:61" x14ac:dyDescent="0.2">
      <c r="A56" s="6"/>
      <c r="B56" s="30"/>
      <c r="C56" s="62"/>
      <c r="D56" s="38"/>
      <c r="E56" s="27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30"/>
      <c r="BF56" s="30"/>
      <c r="BG56" s="38"/>
      <c r="BH56" s="27"/>
      <c r="BI56" s="6"/>
    </row>
    <row r="57" spans="1:61" x14ac:dyDescent="0.2">
      <c r="A57" s="1" t="s">
        <v>57</v>
      </c>
      <c r="B57" s="29"/>
      <c r="C57" s="61"/>
      <c r="D57" s="41"/>
      <c r="E57" s="26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30"/>
      <c r="BF57" s="30"/>
      <c r="BG57" s="38"/>
      <c r="BH57" s="27"/>
      <c r="BI57" s="1" t="s">
        <v>57</v>
      </c>
    </row>
    <row r="58" spans="1:61" x14ac:dyDescent="0.2">
      <c r="A58" s="6" t="s">
        <v>120</v>
      </c>
      <c r="B58" s="30">
        <f t="shared" ref="B58:B63" si="40">COUNTIF(F58:BD58,"A")</f>
        <v>0</v>
      </c>
      <c r="C58" s="62">
        <f t="shared" ref="C58:C63" si="41">COUNTIF(F58:BD58,"2")</f>
        <v>0</v>
      </c>
      <c r="D58" s="38">
        <f t="shared" ref="D58:D63" si="42">COUNTIF(F58:BD58,"A")+COUNTIF(F58:BD58,"R")</f>
        <v>0</v>
      </c>
      <c r="E58" s="27">
        <f t="shared" ref="E58:E63" si="43">COUNTIF(F58:BD58,"A")+COUNTIF(F58:BD58,"R")+COUNTIF(F58:BD58,"N")</f>
        <v>1</v>
      </c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10" t="s">
        <v>20</v>
      </c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30">
        <f t="shared" ref="BE58:BE63" si="44">COUNTIF(F58:BD58,"A")</f>
        <v>0</v>
      </c>
      <c r="BF58" s="62">
        <f t="shared" ref="BF58:BF63" si="45">COUNTIF(F58:BD58,"2")</f>
        <v>0</v>
      </c>
      <c r="BG58" s="38">
        <f t="shared" ref="BG58:BG63" si="46">COUNTIF(F58:BD58,"A")+COUNTIF(F58:BD58,"R")</f>
        <v>0</v>
      </c>
      <c r="BH58" s="27">
        <f t="shared" ref="BH58:BH63" si="47">COUNTIF(F58:BD58,"A")+COUNTIF(F58:BD58,"R")+COUNTIF(F58:BD58,"N")</f>
        <v>1</v>
      </c>
      <c r="BI58" s="6" t="s">
        <v>120</v>
      </c>
    </row>
    <row r="59" spans="1:61" x14ac:dyDescent="0.2">
      <c r="A59" s="6" t="s">
        <v>75</v>
      </c>
      <c r="B59" s="30">
        <f t="shared" si="40"/>
        <v>0</v>
      </c>
      <c r="C59" s="62">
        <f t="shared" si="41"/>
        <v>0</v>
      </c>
      <c r="D59" s="38">
        <f t="shared" si="42"/>
        <v>6</v>
      </c>
      <c r="E59" s="27">
        <f t="shared" si="43"/>
        <v>12</v>
      </c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10" t="s">
        <v>20</v>
      </c>
      <c r="U59" s="10" t="s">
        <v>20</v>
      </c>
      <c r="V59" s="5"/>
      <c r="W59" s="5"/>
      <c r="X59" s="5"/>
      <c r="Y59" s="5"/>
      <c r="Z59" s="12" t="s">
        <v>49</v>
      </c>
      <c r="AA59" s="12" t="s">
        <v>49</v>
      </c>
      <c r="AB59" s="12" t="s">
        <v>49</v>
      </c>
      <c r="AC59" s="10" t="s">
        <v>20</v>
      </c>
      <c r="AD59" s="12" t="s">
        <v>49</v>
      </c>
      <c r="AE59" s="12" t="s">
        <v>49</v>
      </c>
      <c r="AF59" s="10" t="s">
        <v>20</v>
      </c>
      <c r="AG59" s="12" t="s">
        <v>49</v>
      </c>
      <c r="AH59" s="10" t="s">
        <v>20</v>
      </c>
      <c r="AI59" s="10" t="s">
        <v>20</v>
      </c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30">
        <f t="shared" si="44"/>
        <v>0</v>
      </c>
      <c r="BF59" s="62">
        <f t="shared" si="45"/>
        <v>0</v>
      </c>
      <c r="BG59" s="38">
        <f t="shared" si="46"/>
        <v>6</v>
      </c>
      <c r="BH59" s="27">
        <f t="shared" si="47"/>
        <v>12</v>
      </c>
      <c r="BI59" s="6" t="s">
        <v>75</v>
      </c>
    </row>
    <row r="60" spans="1:61" x14ac:dyDescent="0.2">
      <c r="A60" s="6" t="s">
        <v>15</v>
      </c>
      <c r="B60" s="30">
        <f t="shared" si="40"/>
        <v>0</v>
      </c>
      <c r="C60" s="62">
        <f t="shared" si="41"/>
        <v>0</v>
      </c>
      <c r="D60" s="38">
        <f t="shared" si="42"/>
        <v>5</v>
      </c>
      <c r="E60" s="27">
        <f t="shared" si="43"/>
        <v>11</v>
      </c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10" t="s">
        <v>20</v>
      </c>
      <c r="U60" s="10" t="s">
        <v>20</v>
      </c>
      <c r="V60" s="10" t="s">
        <v>20</v>
      </c>
      <c r="W60" s="12" t="s">
        <v>49</v>
      </c>
      <c r="X60" s="5"/>
      <c r="Y60" s="12" t="s">
        <v>49</v>
      </c>
      <c r="Z60" s="5"/>
      <c r="AA60" s="5"/>
      <c r="AB60" s="5"/>
      <c r="AC60" s="5"/>
      <c r="AD60" s="5"/>
      <c r="AE60" s="5"/>
      <c r="AF60" s="5"/>
      <c r="AG60" s="5"/>
      <c r="AH60" s="10" t="s">
        <v>20</v>
      </c>
      <c r="AI60" s="5"/>
      <c r="AJ60" s="5"/>
      <c r="AK60" s="5"/>
      <c r="AL60" s="5"/>
      <c r="AM60" s="5"/>
      <c r="AN60" s="12" t="s">
        <v>49</v>
      </c>
      <c r="AO60" s="5"/>
      <c r="AP60" s="5"/>
      <c r="AQ60" s="5"/>
      <c r="AR60" s="5"/>
      <c r="AS60" s="5"/>
      <c r="AT60" s="5"/>
      <c r="AU60" s="5"/>
      <c r="AV60" s="12" t="s">
        <v>49</v>
      </c>
      <c r="AW60" s="10" t="s">
        <v>20</v>
      </c>
      <c r="AX60" s="5"/>
      <c r="AY60" s="5"/>
      <c r="AZ60" s="12" t="s">
        <v>49</v>
      </c>
      <c r="BA60" s="10" t="s">
        <v>20</v>
      </c>
      <c r="BB60" s="5"/>
      <c r="BC60" s="5"/>
      <c r="BD60" s="5"/>
      <c r="BE60" s="30">
        <f t="shared" si="44"/>
        <v>0</v>
      </c>
      <c r="BF60" s="62">
        <f t="shared" si="45"/>
        <v>0</v>
      </c>
      <c r="BG60" s="38">
        <f t="shared" si="46"/>
        <v>5</v>
      </c>
      <c r="BH60" s="27">
        <f t="shared" si="47"/>
        <v>11</v>
      </c>
      <c r="BI60" s="6" t="s">
        <v>15</v>
      </c>
    </row>
    <row r="61" spans="1:61" x14ac:dyDescent="0.2">
      <c r="A61" s="6" t="s">
        <v>16</v>
      </c>
      <c r="B61" s="30">
        <f t="shared" si="40"/>
        <v>7</v>
      </c>
      <c r="C61" s="62">
        <f t="shared" si="41"/>
        <v>0</v>
      </c>
      <c r="D61" s="38">
        <f t="shared" si="42"/>
        <v>31</v>
      </c>
      <c r="E61" s="27">
        <f t="shared" si="43"/>
        <v>35</v>
      </c>
      <c r="F61" s="12" t="s">
        <v>49</v>
      </c>
      <c r="G61" s="12" t="s">
        <v>49</v>
      </c>
      <c r="H61" s="12" t="s">
        <v>49</v>
      </c>
      <c r="I61" s="12" t="s">
        <v>49</v>
      </c>
      <c r="J61" s="12" t="s">
        <v>49</v>
      </c>
      <c r="K61" s="12" t="s">
        <v>49</v>
      </c>
      <c r="L61" s="12" t="s">
        <v>49</v>
      </c>
      <c r="M61" s="5"/>
      <c r="N61" s="10" t="s">
        <v>20</v>
      </c>
      <c r="O61" s="5"/>
      <c r="P61" s="5"/>
      <c r="Q61" s="12" t="s">
        <v>49</v>
      </c>
      <c r="R61" s="11" t="s">
        <v>48</v>
      </c>
      <c r="S61" s="11" t="s">
        <v>48</v>
      </c>
      <c r="T61" s="5"/>
      <c r="U61" s="12" t="s">
        <v>49</v>
      </c>
      <c r="V61" s="11" t="s">
        <v>48</v>
      </c>
      <c r="W61" s="5"/>
      <c r="X61" s="5"/>
      <c r="Y61" s="5"/>
      <c r="Z61" s="5"/>
      <c r="AA61" s="5"/>
      <c r="AB61" s="5"/>
      <c r="AC61" s="5"/>
      <c r="AD61" s="5"/>
      <c r="AE61" s="5"/>
      <c r="AF61" s="12" t="s">
        <v>49</v>
      </c>
      <c r="AG61" s="10" t="s">
        <v>20</v>
      </c>
      <c r="AH61" s="12" t="s">
        <v>49</v>
      </c>
      <c r="AI61" s="12" t="s">
        <v>49</v>
      </c>
      <c r="AJ61" s="12" t="s">
        <v>49</v>
      </c>
      <c r="AK61" s="12" t="s">
        <v>49</v>
      </c>
      <c r="AL61" s="12" t="s">
        <v>49</v>
      </c>
      <c r="AM61" s="11" t="s">
        <v>48</v>
      </c>
      <c r="AN61" s="10" t="s">
        <v>20</v>
      </c>
      <c r="AO61" s="12" t="s">
        <v>49</v>
      </c>
      <c r="AP61" s="12" t="s">
        <v>49</v>
      </c>
      <c r="AQ61" s="11" t="s">
        <v>48</v>
      </c>
      <c r="AR61" s="12" t="s">
        <v>49</v>
      </c>
      <c r="AS61" s="11" t="s">
        <v>48</v>
      </c>
      <c r="AT61" s="12" t="s">
        <v>49</v>
      </c>
      <c r="AU61" s="12" t="s">
        <v>49</v>
      </c>
      <c r="AV61" s="5"/>
      <c r="AW61" s="12" t="s">
        <v>49</v>
      </c>
      <c r="AX61" s="12" t="s">
        <v>49</v>
      </c>
      <c r="AY61" s="12" t="s">
        <v>49</v>
      </c>
      <c r="AZ61" s="10" t="s">
        <v>20</v>
      </c>
      <c r="BA61" s="11" t="s">
        <v>48</v>
      </c>
      <c r="BB61" s="12" t="s">
        <v>49</v>
      </c>
      <c r="BC61" s="5"/>
      <c r="BD61" s="5"/>
      <c r="BE61" s="66">
        <f t="shared" si="44"/>
        <v>7</v>
      </c>
      <c r="BF61" s="62">
        <f t="shared" si="45"/>
        <v>0</v>
      </c>
      <c r="BG61" s="47">
        <f t="shared" si="46"/>
        <v>31</v>
      </c>
      <c r="BH61" s="27">
        <f t="shared" si="47"/>
        <v>35</v>
      </c>
      <c r="BI61" s="6" t="s">
        <v>16</v>
      </c>
    </row>
    <row r="62" spans="1:61" x14ac:dyDescent="0.2">
      <c r="A62" s="6" t="s">
        <v>74</v>
      </c>
      <c r="B62" s="30">
        <f t="shared" si="40"/>
        <v>0</v>
      </c>
      <c r="C62" s="62">
        <f t="shared" si="41"/>
        <v>0</v>
      </c>
      <c r="D62" s="38">
        <f t="shared" si="42"/>
        <v>1</v>
      </c>
      <c r="E62" s="27">
        <f t="shared" si="43"/>
        <v>4</v>
      </c>
      <c r="F62" s="5"/>
      <c r="G62" s="5"/>
      <c r="H62" s="5"/>
      <c r="I62" s="5"/>
      <c r="J62" s="5"/>
      <c r="K62" s="5"/>
      <c r="L62" s="5"/>
      <c r="M62" s="5"/>
      <c r="N62" s="5"/>
      <c r="O62" s="12" t="s">
        <v>49</v>
      </c>
      <c r="P62" s="5"/>
      <c r="Q62" s="10" t="s">
        <v>20</v>
      </c>
      <c r="R62" s="5"/>
      <c r="S62" s="5"/>
      <c r="T62" s="5"/>
      <c r="U62" s="10" t="s">
        <v>20</v>
      </c>
      <c r="V62" s="5"/>
      <c r="W62" s="5"/>
      <c r="X62" s="10" t="s">
        <v>20</v>
      </c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30">
        <f t="shared" si="44"/>
        <v>0</v>
      </c>
      <c r="BF62" s="62">
        <f t="shared" si="45"/>
        <v>0</v>
      </c>
      <c r="BG62" s="38">
        <f t="shared" si="46"/>
        <v>1</v>
      </c>
      <c r="BH62" s="27">
        <f t="shared" si="47"/>
        <v>4</v>
      </c>
      <c r="BI62" s="6" t="s">
        <v>74</v>
      </c>
    </row>
    <row r="63" spans="1:61" x14ac:dyDescent="0.2">
      <c r="A63" s="6" t="s">
        <v>73</v>
      </c>
      <c r="B63" s="30">
        <f t="shared" si="40"/>
        <v>1</v>
      </c>
      <c r="C63" s="62">
        <f t="shared" si="41"/>
        <v>0</v>
      </c>
      <c r="D63" s="38">
        <f t="shared" si="42"/>
        <v>5</v>
      </c>
      <c r="E63" s="27">
        <f t="shared" si="43"/>
        <v>11</v>
      </c>
      <c r="F63" s="5"/>
      <c r="G63" s="5"/>
      <c r="H63" s="10" t="s">
        <v>20</v>
      </c>
      <c r="I63" s="12" t="s">
        <v>49</v>
      </c>
      <c r="J63" s="5"/>
      <c r="K63" s="5"/>
      <c r="L63" s="5"/>
      <c r="M63" s="12" t="s">
        <v>49</v>
      </c>
      <c r="N63" s="12" t="s">
        <v>49</v>
      </c>
      <c r="O63" s="10" t="s">
        <v>20</v>
      </c>
      <c r="P63" s="5"/>
      <c r="Q63" s="5"/>
      <c r="R63" s="5"/>
      <c r="S63" s="10" t="s">
        <v>20</v>
      </c>
      <c r="T63" s="11" t="s">
        <v>48</v>
      </c>
      <c r="U63" s="10" t="s">
        <v>20</v>
      </c>
      <c r="V63" s="5"/>
      <c r="W63" s="5"/>
      <c r="X63" s="5"/>
      <c r="Y63" s="5"/>
      <c r="Z63" s="5"/>
      <c r="AA63" s="5"/>
      <c r="AB63" s="10" t="s">
        <v>20</v>
      </c>
      <c r="AC63" s="12" t="s">
        <v>49</v>
      </c>
      <c r="AD63" s="5"/>
      <c r="AE63" s="5"/>
      <c r="AF63" s="5"/>
      <c r="AG63" s="5"/>
      <c r="AH63" s="5"/>
      <c r="AI63" s="5"/>
      <c r="AJ63" s="5"/>
      <c r="AK63" s="10" t="s">
        <v>20</v>
      </c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30">
        <f t="shared" si="44"/>
        <v>1</v>
      </c>
      <c r="BF63" s="62">
        <f t="shared" si="45"/>
        <v>0</v>
      </c>
      <c r="BG63" s="38">
        <f t="shared" si="46"/>
        <v>5</v>
      </c>
      <c r="BH63" s="27">
        <f t="shared" si="47"/>
        <v>11</v>
      </c>
      <c r="BI63" s="6" t="s">
        <v>73</v>
      </c>
    </row>
    <row r="64" spans="1:61" x14ac:dyDescent="0.2">
      <c r="A64" s="6"/>
      <c r="B64" s="30"/>
      <c r="C64" s="62"/>
      <c r="D64" s="38"/>
      <c r="E64" s="27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30"/>
      <c r="BF64" s="30"/>
      <c r="BG64" s="38"/>
      <c r="BH64" s="27"/>
      <c r="BI64" s="6"/>
    </row>
    <row r="65" spans="1:61" x14ac:dyDescent="0.2">
      <c r="A65" s="1" t="s">
        <v>17</v>
      </c>
      <c r="B65" s="29"/>
      <c r="C65" s="61"/>
      <c r="D65" s="41"/>
      <c r="E65" s="26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30"/>
      <c r="BF65" s="30"/>
      <c r="BG65" s="38"/>
      <c r="BH65" s="27"/>
      <c r="BI65" s="1" t="s">
        <v>17</v>
      </c>
    </row>
    <row r="66" spans="1:61" x14ac:dyDescent="0.2">
      <c r="A66" s="6" t="s">
        <v>105</v>
      </c>
      <c r="B66" s="30">
        <f>COUNTIF(F66:BD66,"A")</f>
        <v>0</v>
      </c>
      <c r="C66" s="62">
        <f>COUNTIF(F66:BD66,"2")</f>
        <v>0</v>
      </c>
      <c r="D66" s="38">
        <f>COUNTIF(F66:BD66,"A")+COUNTIF(F66:BD66,"R")</f>
        <v>0</v>
      </c>
      <c r="E66" s="27">
        <f>COUNTIF(F66:BD66,"A")+COUNTIF(F66:BD66,"R")+COUNTIF(F66:BD66,"N")</f>
        <v>0</v>
      </c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30">
        <f>COUNTIF(F66:BD66,"A")</f>
        <v>0</v>
      </c>
      <c r="BF66" s="62">
        <f>COUNTIF(F66:BD66,"2")</f>
        <v>0</v>
      </c>
      <c r="BG66" s="38">
        <f>COUNTIF(F66:BD66,"A")+COUNTIF(F66:BD66,"R")</f>
        <v>0</v>
      </c>
      <c r="BH66" s="27">
        <f>COUNTIF(F66:BD66,"A")+COUNTIF(F66:BD66,"R")+COUNTIF(F66:BD66,"N")</f>
        <v>0</v>
      </c>
      <c r="BI66" s="6" t="s">
        <v>105</v>
      </c>
    </row>
    <row r="67" spans="1:61" x14ac:dyDescent="0.2">
      <c r="A67" s="6" t="s">
        <v>18</v>
      </c>
      <c r="B67" s="30">
        <f>COUNTIF(F67:BD67,"A")</f>
        <v>0</v>
      </c>
      <c r="C67" s="62">
        <f>COUNTIF(F67:BD67,"2")</f>
        <v>0</v>
      </c>
      <c r="D67" s="38">
        <f>COUNTIF(F67:BD67,"A")+COUNTIF(F67:BD67,"R")</f>
        <v>1</v>
      </c>
      <c r="E67" s="27">
        <f>COUNTIF(F67:BD67,"A")+COUNTIF(F67:BD67,"R")+COUNTIF(F67:BD67,"N")</f>
        <v>3</v>
      </c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10" t="s">
        <v>20</v>
      </c>
      <c r="X67" s="12" t="s">
        <v>49</v>
      </c>
      <c r="Y67" s="10" t="s">
        <v>20</v>
      </c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30">
        <f>COUNTIF(F67:BD67,"A")</f>
        <v>0</v>
      </c>
      <c r="BF67" s="62">
        <f>COUNTIF(F67:BD67,"2")</f>
        <v>0</v>
      </c>
      <c r="BG67" s="38">
        <f>COUNTIF(F67:BD67,"A")+COUNTIF(F67:BD67,"R")</f>
        <v>1</v>
      </c>
      <c r="BH67" s="27">
        <f>COUNTIF(F67:BD67,"A")+COUNTIF(F67:BD67,"R")+COUNTIF(F67:BD67,"N")</f>
        <v>3</v>
      </c>
      <c r="BI67" s="6" t="s">
        <v>18</v>
      </c>
    </row>
    <row r="68" spans="1:61" x14ac:dyDescent="0.2">
      <c r="A68" s="6" t="s">
        <v>83</v>
      </c>
      <c r="B68" s="30">
        <f>COUNTIF(F68:BD68,"A")</f>
        <v>0</v>
      </c>
      <c r="C68" s="62">
        <f>COUNTIF(F68:BD68,"2")</f>
        <v>0</v>
      </c>
      <c r="D68" s="38">
        <f>COUNTIF(F68:BD68,"A")+COUNTIF(F68:BD68,"R")</f>
        <v>12</v>
      </c>
      <c r="E68" s="27">
        <f>COUNTIF(F68:BD68,"A")+COUNTIF(F68:BD68,"R")+COUNTIF(F68:BD68,"N")</f>
        <v>20</v>
      </c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10" t="s">
        <v>20</v>
      </c>
      <c r="W68" s="5"/>
      <c r="X68" s="10" t="s">
        <v>20</v>
      </c>
      <c r="Y68" s="10" t="s">
        <v>20</v>
      </c>
      <c r="Z68" s="5"/>
      <c r="AA68" s="5"/>
      <c r="AB68" s="5"/>
      <c r="AC68" s="10" t="s">
        <v>20</v>
      </c>
      <c r="AD68" s="12" t="s">
        <v>49</v>
      </c>
      <c r="AE68" s="10" t="s">
        <v>20</v>
      </c>
      <c r="AF68" s="5"/>
      <c r="AG68" s="12" t="s">
        <v>49</v>
      </c>
      <c r="AH68" s="12" t="s">
        <v>49</v>
      </c>
      <c r="AI68" s="10" t="s">
        <v>20</v>
      </c>
      <c r="AJ68" s="5"/>
      <c r="AK68" s="12" t="s">
        <v>49</v>
      </c>
      <c r="AL68" s="5"/>
      <c r="AM68" s="5"/>
      <c r="AN68" s="5"/>
      <c r="AO68" s="5"/>
      <c r="AP68" s="12" t="s">
        <v>49</v>
      </c>
      <c r="AQ68" s="10" t="s">
        <v>20</v>
      </c>
      <c r="AR68" s="5"/>
      <c r="AS68" s="5"/>
      <c r="AT68" s="12" t="s">
        <v>49</v>
      </c>
      <c r="AU68" s="12" t="s">
        <v>49</v>
      </c>
      <c r="AV68" s="5"/>
      <c r="AW68" s="12" t="s">
        <v>49</v>
      </c>
      <c r="AX68" s="12" t="s">
        <v>49</v>
      </c>
      <c r="AY68" s="12" t="s">
        <v>49</v>
      </c>
      <c r="AZ68" s="12" t="s">
        <v>49</v>
      </c>
      <c r="BA68" s="12" t="s">
        <v>49</v>
      </c>
      <c r="BB68" s="10" t="s">
        <v>20</v>
      </c>
      <c r="BC68" s="5"/>
      <c r="BD68" s="5"/>
      <c r="BE68" s="30">
        <f>COUNTIF(F68:BD68,"A")</f>
        <v>0</v>
      </c>
      <c r="BF68" s="62">
        <f>COUNTIF(F68:BD68,"2")</f>
        <v>0</v>
      </c>
      <c r="BG68" s="38">
        <f>COUNTIF(F68:BD68,"A")+COUNTIF(F68:BD68,"R")</f>
        <v>12</v>
      </c>
      <c r="BH68" s="27">
        <f>COUNTIF(F68:BD68,"A")+COUNTIF(F68:BD68,"R")+COUNTIF(F68:BD68,"N")</f>
        <v>20</v>
      </c>
      <c r="BI68" s="6" t="s">
        <v>83</v>
      </c>
    </row>
    <row r="69" spans="1:61" x14ac:dyDescent="0.2">
      <c r="A69" s="6" t="s">
        <v>102</v>
      </c>
      <c r="B69" s="30">
        <f>COUNTIF(F69:BD69,"A")</f>
        <v>0</v>
      </c>
      <c r="C69" s="62">
        <f>COUNTIF(F69:BD69,"2")</f>
        <v>0</v>
      </c>
      <c r="D69" s="38">
        <f>COUNTIF(F69:BD69,"A")+COUNTIF(F69:BD69,"R")</f>
        <v>2</v>
      </c>
      <c r="E69" s="27">
        <f>COUNTIF(F69:BD69,"A")+COUNTIF(F69:BD69,"R")+COUNTIF(F69:BD69,"N")</f>
        <v>5</v>
      </c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10" t="s">
        <v>20</v>
      </c>
      <c r="X69" s="5"/>
      <c r="Y69" s="10" t="s">
        <v>20</v>
      </c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10" t="s">
        <v>20</v>
      </c>
      <c r="AQ69" s="12" t="s">
        <v>49</v>
      </c>
      <c r="AR69" s="12" t="s">
        <v>49</v>
      </c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30">
        <f>COUNTIF(F69:BD69,"A")</f>
        <v>0</v>
      </c>
      <c r="BF69" s="62">
        <f>COUNTIF(F69:BD69,"2")</f>
        <v>0</v>
      </c>
      <c r="BG69" s="38">
        <f>COUNTIF(F69:BD69,"A")+COUNTIF(F69:BD69,"R")</f>
        <v>2</v>
      </c>
      <c r="BH69" s="27">
        <f>COUNTIF(F69:BD69,"A")+COUNTIF(F69:BD69,"R")+COUNTIF(F69:BD69,"N")</f>
        <v>5</v>
      </c>
      <c r="BI69" s="6" t="s">
        <v>102</v>
      </c>
    </row>
    <row r="70" spans="1:61" ht="10.8" thickBot="1" x14ac:dyDescent="0.25">
      <c r="A70" s="6" t="s">
        <v>71</v>
      </c>
      <c r="B70" s="30">
        <f>COUNTIF(F70:BD70,"A")</f>
        <v>1</v>
      </c>
      <c r="C70" s="62">
        <f>COUNTIF(F70:BD70,"2")</f>
        <v>0</v>
      </c>
      <c r="D70" s="38">
        <f>COUNTIF(F70:BD70,"A")+COUNTIF(F70:BD70,"R")</f>
        <v>6</v>
      </c>
      <c r="E70" s="27">
        <f>COUNTIF(F70:BD70,"A")+COUNTIF(F70:BD70,"R")+COUNTIF(F70:BD70,"N")</f>
        <v>13</v>
      </c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10" t="s">
        <v>20</v>
      </c>
      <c r="Y70" s="10" t="s">
        <v>20</v>
      </c>
      <c r="Z70" s="5"/>
      <c r="AA70" s="5"/>
      <c r="AB70" s="5"/>
      <c r="AC70" s="5"/>
      <c r="AD70" s="5"/>
      <c r="AE70" s="5"/>
      <c r="AF70" s="10" t="s">
        <v>20</v>
      </c>
      <c r="AG70" s="10" t="s">
        <v>20</v>
      </c>
      <c r="AH70" s="10" t="s">
        <v>20</v>
      </c>
      <c r="AI70" s="12" t="s">
        <v>49</v>
      </c>
      <c r="AJ70" s="11" t="s">
        <v>48</v>
      </c>
      <c r="AK70" s="10" t="s">
        <v>20</v>
      </c>
      <c r="AL70" s="10" t="s">
        <v>20</v>
      </c>
      <c r="AM70" s="13" t="s">
        <v>49</v>
      </c>
      <c r="AN70" s="13" t="s">
        <v>49</v>
      </c>
      <c r="AO70" s="13" t="s">
        <v>49</v>
      </c>
      <c r="AP70" s="9"/>
      <c r="AQ70" s="9"/>
      <c r="AR70" s="9"/>
      <c r="AS70" s="9"/>
      <c r="AT70" s="9"/>
      <c r="AU70" s="9"/>
      <c r="AV70" s="9"/>
      <c r="AW70" s="9"/>
      <c r="AX70" s="9"/>
      <c r="AY70" s="9"/>
      <c r="AZ70" s="9"/>
      <c r="BA70" s="9"/>
      <c r="BB70" s="12" t="s">
        <v>49</v>
      </c>
      <c r="BC70" s="9"/>
      <c r="BD70" s="9"/>
      <c r="BE70" s="36">
        <f>COUNTIF(F70:BD70,"A")</f>
        <v>1</v>
      </c>
      <c r="BF70" s="62">
        <f>COUNTIF(F70:BD70,"2")</f>
        <v>0</v>
      </c>
      <c r="BG70" s="39">
        <f>COUNTIF(F70:BD70,"A")+COUNTIF(F70:BD70,"R")</f>
        <v>6</v>
      </c>
      <c r="BH70" s="37">
        <f>COUNTIF(F70:BD70,"A")+COUNTIF(F70:BD70,"R")+COUNTIF(F70:BD70,"N")</f>
        <v>13</v>
      </c>
      <c r="BI70" s="33" t="s">
        <v>71</v>
      </c>
    </row>
    <row r="71" spans="1:61" ht="10.8" thickTop="1" x14ac:dyDescent="0.2">
      <c r="A71" s="4"/>
      <c r="B71" s="29"/>
      <c r="C71" s="61"/>
      <c r="D71" s="41"/>
      <c r="E71" s="26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8"/>
      <c r="AM71" s="54" t="s">
        <v>107</v>
      </c>
      <c r="AN71" s="50"/>
      <c r="AO71" s="50"/>
      <c r="AP71" s="50"/>
      <c r="AQ71" s="50"/>
      <c r="AR71" s="50"/>
      <c r="AS71" s="50"/>
      <c r="AT71" s="50"/>
      <c r="AU71" s="50"/>
      <c r="AV71" s="50"/>
      <c r="AW71" s="50"/>
      <c r="AX71" s="50"/>
      <c r="AY71" s="50"/>
      <c r="AZ71" s="50"/>
      <c r="BA71" s="50"/>
      <c r="BB71" s="50"/>
      <c r="BC71" s="50"/>
      <c r="BD71" s="50"/>
      <c r="BE71" s="51"/>
      <c r="BF71" s="51"/>
      <c r="BG71" s="52"/>
      <c r="BH71" s="53"/>
      <c r="BI71" s="59" t="s">
        <v>106</v>
      </c>
    </row>
    <row r="72" spans="1:61" x14ac:dyDescent="0.2">
      <c r="A72" s="6" t="s">
        <v>68</v>
      </c>
      <c r="B72" s="30">
        <f t="shared" ref="B72:B78" si="48">COUNTIF(F72:BD72,"A")</f>
        <v>1</v>
      </c>
      <c r="C72" s="62">
        <f t="shared" ref="C72:C78" si="49">COUNTIF(F72:BD72,"2")</f>
        <v>0</v>
      </c>
      <c r="D72" s="38">
        <f t="shared" ref="D72:D78" si="50">COUNTIF(F72:BD72,"A")+COUNTIF(F72:BD72,"R")</f>
        <v>4</v>
      </c>
      <c r="E72" s="27">
        <f t="shared" ref="E72:E78" si="51">COUNTIF(F72:BD72,"A")+COUNTIF(F72:BD72,"R")+COUNTIF(F72:BD72,"N")</f>
        <v>11</v>
      </c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10" t="s">
        <v>20</v>
      </c>
      <c r="AK72" s="10" t="s">
        <v>20</v>
      </c>
      <c r="AL72" s="14" t="s">
        <v>49</v>
      </c>
      <c r="AM72" s="55" t="s">
        <v>20</v>
      </c>
      <c r="AN72" s="10" t="s">
        <v>20</v>
      </c>
      <c r="AO72" s="12" t="s">
        <v>49</v>
      </c>
      <c r="AP72" s="10" t="s">
        <v>20</v>
      </c>
      <c r="AQ72" s="5"/>
      <c r="AR72" s="11" t="s">
        <v>48</v>
      </c>
      <c r="AS72" s="12" t="s">
        <v>49</v>
      </c>
      <c r="AT72" s="5"/>
      <c r="AU72" s="5"/>
      <c r="AV72" s="5"/>
      <c r="AW72" s="5"/>
      <c r="AX72" s="5"/>
      <c r="AY72" s="5"/>
      <c r="AZ72" s="5"/>
      <c r="BA72" s="10" t="s">
        <v>20</v>
      </c>
      <c r="BB72" s="10" t="s">
        <v>20</v>
      </c>
      <c r="BC72" s="5"/>
      <c r="BD72" s="5"/>
      <c r="BE72" s="30">
        <f t="shared" ref="BE72:BE78" si="52">COUNTIF(F72:BD72,"A")</f>
        <v>1</v>
      </c>
      <c r="BF72" s="62">
        <f t="shared" ref="BF72:BF78" si="53">COUNTIF(F72:BD72,"2")</f>
        <v>0</v>
      </c>
      <c r="BG72" s="38">
        <f t="shared" ref="BG72:BG78" si="54">COUNTIF(F72:BD72,"A")+COUNTIF(F72:BD72,"R")</f>
        <v>4</v>
      </c>
      <c r="BH72" s="27">
        <f t="shared" ref="BH72:BH78" si="55">COUNTIF(F72:BD72,"A")+COUNTIF(F72:BD72,"R")+COUNTIF(F72:BD72,"N")</f>
        <v>11</v>
      </c>
      <c r="BI72" s="6" t="s">
        <v>68</v>
      </c>
    </row>
    <row r="73" spans="1:61" x14ac:dyDescent="0.2">
      <c r="A73" s="6" t="s">
        <v>80</v>
      </c>
      <c r="B73" s="30">
        <f t="shared" si="48"/>
        <v>0</v>
      </c>
      <c r="C73" s="62">
        <f t="shared" si="49"/>
        <v>0</v>
      </c>
      <c r="D73" s="38">
        <f t="shared" si="50"/>
        <v>7</v>
      </c>
      <c r="E73" s="27">
        <f t="shared" si="51"/>
        <v>16</v>
      </c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12" t="s">
        <v>49</v>
      </c>
      <c r="S73" s="10" t="s">
        <v>20</v>
      </c>
      <c r="T73" s="5"/>
      <c r="U73" s="12" t="s">
        <v>49</v>
      </c>
      <c r="V73" s="10" t="s">
        <v>20</v>
      </c>
      <c r="W73" s="10" t="s">
        <v>20</v>
      </c>
      <c r="X73" s="10" t="s">
        <v>20</v>
      </c>
      <c r="Y73" s="12" t="s">
        <v>49</v>
      </c>
      <c r="Z73" s="5"/>
      <c r="AA73" s="12" t="s">
        <v>49</v>
      </c>
      <c r="AB73" s="12" t="s">
        <v>49</v>
      </c>
      <c r="AC73" s="10" t="s">
        <v>20</v>
      </c>
      <c r="AD73" s="10" t="s">
        <v>20</v>
      </c>
      <c r="AE73" s="12" t="s">
        <v>49</v>
      </c>
      <c r="AF73" s="12" t="s">
        <v>49</v>
      </c>
      <c r="AG73" s="10" t="s">
        <v>20</v>
      </c>
      <c r="AH73" s="5"/>
      <c r="AI73" s="5"/>
      <c r="AJ73" s="5"/>
      <c r="AK73" s="10" t="s">
        <v>20</v>
      </c>
      <c r="AL73" s="16" t="s">
        <v>20</v>
      </c>
      <c r="AM73" s="56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30">
        <f t="shared" si="52"/>
        <v>0</v>
      </c>
      <c r="BF73" s="62">
        <f t="shared" si="53"/>
        <v>0</v>
      </c>
      <c r="BG73" s="38">
        <f t="shared" si="54"/>
        <v>7</v>
      </c>
      <c r="BH73" s="27">
        <f t="shared" si="55"/>
        <v>16</v>
      </c>
      <c r="BI73" s="6" t="s">
        <v>80</v>
      </c>
    </row>
    <row r="74" spans="1:61" x14ac:dyDescent="0.2">
      <c r="A74" s="6" t="s">
        <v>81</v>
      </c>
      <c r="B74" s="30">
        <f t="shared" si="48"/>
        <v>0</v>
      </c>
      <c r="C74" s="62">
        <f t="shared" si="49"/>
        <v>0</v>
      </c>
      <c r="D74" s="38">
        <f t="shared" si="50"/>
        <v>13</v>
      </c>
      <c r="E74" s="27">
        <f t="shared" si="51"/>
        <v>37</v>
      </c>
      <c r="F74" s="5"/>
      <c r="G74" s="5"/>
      <c r="H74" s="5"/>
      <c r="I74" s="5"/>
      <c r="J74" s="12" t="s">
        <v>49</v>
      </c>
      <c r="K74" s="5"/>
      <c r="L74" s="12" t="s">
        <v>49</v>
      </c>
      <c r="M74" s="5"/>
      <c r="N74" s="10" t="s">
        <v>20</v>
      </c>
      <c r="O74" s="5"/>
      <c r="P74" s="5"/>
      <c r="Q74" s="10" t="s">
        <v>20</v>
      </c>
      <c r="R74" s="5"/>
      <c r="S74" s="10" t="s">
        <v>20</v>
      </c>
      <c r="T74" s="10" t="s">
        <v>20</v>
      </c>
      <c r="U74" s="10" t="s">
        <v>20</v>
      </c>
      <c r="V74" s="10" t="s">
        <v>20</v>
      </c>
      <c r="W74" s="10" t="s">
        <v>20</v>
      </c>
      <c r="X74" s="10" t="s">
        <v>20</v>
      </c>
      <c r="Y74" s="10" t="s">
        <v>20</v>
      </c>
      <c r="Z74" s="12" t="s">
        <v>49</v>
      </c>
      <c r="AA74" s="5"/>
      <c r="AB74" s="10" t="s">
        <v>20</v>
      </c>
      <c r="AC74" s="10" t="s">
        <v>20</v>
      </c>
      <c r="AD74" s="10" t="s">
        <v>20</v>
      </c>
      <c r="AE74" s="5"/>
      <c r="AF74" s="10" t="s">
        <v>20</v>
      </c>
      <c r="AG74" s="10" t="s">
        <v>20</v>
      </c>
      <c r="AH74" s="10" t="s">
        <v>20</v>
      </c>
      <c r="AI74" s="10" t="s">
        <v>20</v>
      </c>
      <c r="AJ74" s="10" t="s">
        <v>20</v>
      </c>
      <c r="AK74" s="10" t="s">
        <v>20</v>
      </c>
      <c r="AL74" s="16" t="s">
        <v>20</v>
      </c>
      <c r="AM74" s="55" t="s">
        <v>20</v>
      </c>
      <c r="AN74" s="12" t="s">
        <v>49</v>
      </c>
      <c r="AO74" s="10" t="s">
        <v>20</v>
      </c>
      <c r="AP74" s="12" t="s">
        <v>49</v>
      </c>
      <c r="AQ74" s="10" t="s">
        <v>20</v>
      </c>
      <c r="AR74" s="10" t="s">
        <v>20</v>
      </c>
      <c r="AS74" s="5"/>
      <c r="AT74" s="12" t="s">
        <v>49</v>
      </c>
      <c r="AU74" s="12" t="s">
        <v>49</v>
      </c>
      <c r="AV74" s="12" t="s">
        <v>49</v>
      </c>
      <c r="AW74" s="12" t="s">
        <v>49</v>
      </c>
      <c r="AX74" s="12" t="s">
        <v>49</v>
      </c>
      <c r="AY74" s="10" t="s">
        <v>20</v>
      </c>
      <c r="AZ74" s="12" t="s">
        <v>49</v>
      </c>
      <c r="BA74" s="12" t="s">
        <v>49</v>
      </c>
      <c r="BB74" s="12" t="s">
        <v>49</v>
      </c>
      <c r="BC74" s="5"/>
      <c r="BD74" s="5"/>
      <c r="BE74" s="30">
        <f t="shared" si="52"/>
        <v>0</v>
      </c>
      <c r="BF74" s="62">
        <f t="shared" si="53"/>
        <v>0</v>
      </c>
      <c r="BG74" s="38">
        <f t="shared" si="54"/>
        <v>13</v>
      </c>
      <c r="BH74" s="27">
        <f t="shared" si="55"/>
        <v>37</v>
      </c>
      <c r="BI74" s="6" t="s">
        <v>81</v>
      </c>
    </row>
    <row r="75" spans="1:61" x14ac:dyDescent="0.2">
      <c r="A75" s="6" t="s">
        <v>118</v>
      </c>
      <c r="B75" s="30">
        <f t="shared" si="48"/>
        <v>0</v>
      </c>
      <c r="C75" s="62">
        <f t="shared" si="49"/>
        <v>0</v>
      </c>
      <c r="D75" s="38">
        <f t="shared" si="50"/>
        <v>1</v>
      </c>
      <c r="E75" s="27">
        <f t="shared" si="51"/>
        <v>1</v>
      </c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8"/>
      <c r="AM75" s="56"/>
      <c r="AN75" s="5"/>
      <c r="AO75" s="27"/>
      <c r="AP75" s="27"/>
      <c r="AQ75" s="5"/>
      <c r="AR75" s="5"/>
      <c r="AS75" s="5"/>
      <c r="AT75" s="5"/>
      <c r="AU75" s="5"/>
      <c r="AV75" s="5"/>
      <c r="AW75" s="5"/>
      <c r="AX75" s="5"/>
      <c r="AY75" s="12" t="s">
        <v>49</v>
      </c>
      <c r="AZ75" s="5"/>
      <c r="BA75" s="5"/>
      <c r="BB75" s="5"/>
      <c r="BC75" s="5"/>
      <c r="BD75" s="5"/>
      <c r="BE75" s="30">
        <f t="shared" si="52"/>
        <v>0</v>
      </c>
      <c r="BF75" s="62">
        <f t="shared" si="53"/>
        <v>0</v>
      </c>
      <c r="BG75" s="38">
        <f t="shared" si="54"/>
        <v>1</v>
      </c>
      <c r="BH75" s="27">
        <f t="shared" si="55"/>
        <v>1</v>
      </c>
      <c r="BI75" s="6" t="s">
        <v>118</v>
      </c>
    </row>
    <row r="76" spans="1:61" x14ac:dyDescent="0.2">
      <c r="A76" s="35" t="s">
        <v>76</v>
      </c>
      <c r="B76" s="30">
        <f t="shared" si="48"/>
        <v>0</v>
      </c>
      <c r="C76" s="62">
        <f t="shared" si="49"/>
        <v>0</v>
      </c>
      <c r="D76" s="38">
        <f t="shared" si="50"/>
        <v>1</v>
      </c>
      <c r="E76" s="27">
        <f t="shared" si="51"/>
        <v>2</v>
      </c>
      <c r="F76" s="5"/>
      <c r="G76" s="5"/>
      <c r="H76" s="5"/>
      <c r="I76" s="12" t="s">
        <v>49</v>
      </c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10" t="s">
        <v>20</v>
      </c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8"/>
      <c r="AM76" s="56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30">
        <f t="shared" si="52"/>
        <v>0</v>
      </c>
      <c r="BF76" s="62">
        <f t="shared" si="53"/>
        <v>0</v>
      </c>
      <c r="BG76" s="38">
        <f t="shared" si="54"/>
        <v>1</v>
      </c>
      <c r="BH76" s="27">
        <f t="shared" si="55"/>
        <v>2</v>
      </c>
      <c r="BI76" s="35" t="s">
        <v>76</v>
      </c>
    </row>
    <row r="77" spans="1:61" x14ac:dyDescent="0.2">
      <c r="A77" s="6" t="s">
        <v>19</v>
      </c>
      <c r="B77" s="30">
        <f t="shared" si="48"/>
        <v>0</v>
      </c>
      <c r="C77" s="62">
        <f t="shared" si="49"/>
        <v>0</v>
      </c>
      <c r="D77" s="38">
        <f t="shared" si="50"/>
        <v>7</v>
      </c>
      <c r="E77" s="27">
        <f t="shared" si="51"/>
        <v>16</v>
      </c>
      <c r="F77" s="5"/>
      <c r="G77" s="5"/>
      <c r="H77" s="5"/>
      <c r="I77" s="5"/>
      <c r="J77" s="5"/>
      <c r="K77" s="12" t="s">
        <v>49</v>
      </c>
      <c r="L77" s="10" t="s">
        <v>20</v>
      </c>
      <c r="M77" s="5"/>
      <c r="N77" s="12" t="s">
        <v>49</v>
      </c>
      <c r="O77" s="12" t="s">
        <v>49</v>
      </c>
      <c r="P77" s="12" t="s">
        <v>49</v>
      </c>
      <c r="Q77" s="12" t="s">
        <v>49</v>
      </c>
      <c r="R77" s="10" t="s">
        <v>20</v>
      </c>
      <c r="S77" s="12" t="s">
        <v>49</v>
      </c>
      <c r="T77" s="12" t="s">
        <v>49</v>
      </c>
      <c r="U77" s="10" t="s">
        <v>20</v>
      </c>
      <c r="V77" s="10" t="s">
        <v>20</v>
      </c>
      <c r="W77" s="5"/>
      <c r="X77" s="5"/>
      <c r="Y77" s="5"/>
      <c r="Z77" s="5"/>
      <c r="AA77" s="5"/>
      <c r="AB77" s="5"/>
      <c r="AC77" s="5"/>
      <c r="AD77" s="5"/>
      <c r="AE77" s="5"/>
      <c r="AF77" s="10" t="s">
        <v>20</v>
      </c>
      <c r="AG77" s="10" t="s">
        <v>20</v>
      </c>
      <c r="AH77" s="5"/>
      <c r="AI77" s="10" t="s">
        <v>20</v>
      </c>
      <c r="AJ77" s="10" t="s">
        <v>20</v>
      </c>
      <c r="AK77" s="5"/>
      <c r="AL77" s="8"/>
      <c r="AM77" s="55" t="s">
        <v>20</v>
      </c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30">
        <f t="shared" si="52"/>
        <v>0</v>
      </c>
      <c r="BF77" s="62">
        <f t="shared" si="53"/>
        <v>0</v>
      </c>
      <c r="BG77" s="38">
        <f t="shared" si="54"/>
        <v>7</v>
      </c>
      <c r="BH77" s="27">
        <f t="shared" si="55"/>
        <v>16</v>
      </c>
      <c r="BI77" s="6" t="s">
        <v>19</v>
      </c>
    </row>
    <row r="78" spans="1:61" x14ac:dyDescent="0.2">
      <c r="A78" s="6" t="s">
        <v>72</v>
      </c>
      <c r="B78" s="30">
        <f t="shared" si="48"/>
        <v>0</v>
      </c>
      <c r="C78" s="62">
        <f t="shared" si="49"/>
        <v>0</v>
      </c>
      <c r="D78" s="38">
        <f t="shared" si="50"/>
        <v>5</v>
      </c>
      <c r="E78" s="27">
        <f t="shared" si="51"/>
        <v>6</v>
      </c>
      <c r="F78" s="5"/>
      <c r="G78" s="5"/>
      <c r="H78" s="5"/>
      <c r="I78" s="5"/>
      <c r="J78" s="5"/>
      <c r="K78" s="5"/>
      <c r="L78" s="5"/>
      <c r="M78" s="12" t="s">
        <v>49</v>
      </c>
      <c r="N78" s="5"/>
      <c r="O78" s="5"/>
      <c r="P78" s="5"/>
      <c r="Q78" s="5"/>
      <c r="R78" s="5"/>
      <c r="S78" s="5"/>
      <c r="T78" s="5"/>
      <c r="U78" s="5"/>
      <c r="V78" s="12" t="s">
        <v>49</v>
      </c>
      <c r="W78" s="5"/>
      <c r="X78" s="5"/>
      <c r="Y78" s="5"/>
      <c r="Z78" s="5"/>
      <c r="AA78" s="5"/>
      <c r="AB78" s="5"/>
      <c r="AC78" s="12" t="s">
        <v>49</v>
      </c>
      <c r="AD78" s="5"/>
      <c r="AE78" s="10" t="s">
        <v>20</v>
      </c>
      <c r="AF78" s="5"/>
      <c r="AG78" s="5"/>
      <c r="AH78" s="5"/>
      <c r="AI78" s="5"/>
      <c r="AJ78" s="5"/>
      <c r="AK78" s="5"/>
      <c r="AL78" s="8"/>
      <c r="AM78" s="57" t="s">
        <v>49</v>
      </c>
      <c r="AN78" s="5"/>
      <c r="AO78" s="5"/>
      <c r="AP78" s="5"/>
      <c r="AQ78" s="12" t="s">
        <v>49</v>
      </c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30">
        <f t="shared" si="52"/>
        <v>0</v>
      </c>
      <c r="BF78" s="62">
        <f t="shared" si="53"/>
        <v>0</v>
      </c>
      <c r="BG78" s="38">
        <f t="shared" si="54"/>
        <v>5</v>
      </c>
      <c r="BH78" s="27">
        <f t="shared" si="55"/>
        <v>6</v>
      </c>
      <c r="BI78" s="6" t="s">
        <v>72</v>
      </c>
    </row>
    <row r="79" spans="1:61" x14ac:dyDescent="0.2">
      <c r="A79" s="19" t="s">
        <v>136</v>
      </c>
      <c r="B79" s="31">
        <f>SUM(B1:B78)</f>
        <v>51</v>
      </c>
      <c r="C79" s="63">
        <f>SUM(C1:C78)</f>
        <v>6</v>
      </c>
      <c r="D79" s="40">
        <f>SUM(D1:D78)</f>
        <v>354</v>
      </c>
      <c r="E79" s="28">
        <f>SUM(E1:E78)</f>
        <v>901</v>
      </c>
      <c r="F79" s="23">
        <f t="shared" ref="F79:AX79" si="56">COUNTIF(F2:F78,"N")+COUNTIF(F2:F78,"R")+COUNTIF(F2:F78,"A")</f>
        <v>14</v>
      </c>
      <c r="G79" s="24">
        <f t="shared" si="56"/>
        <v>13</v>
      </c>
      <c r="H79" s="23">
        <f t="shared" si="56"/>
        <v>7</v>
      </c>
      <c r="I79" s="25">
        <f t="shared" si="56"/>
        <v>13</v>
      </c>
      <c r="J79" s="25">
        <f t="shared" si="56"/>
        <v>13</v>
      </c>
      <c r="K79" s="23">
        <f t="shared" si="56"/>
        <v>9</v>
      </c>
      <c r="L79" s="23">
        <f t="shared" si="56"/>
        <v>15</v>
      </c>
      <c r="M79" s="23">
        <f t="shared" si="56"/>
        <v>12</v>
      </c>
      <c r="N79" s="23">
        <f t="shared" si="56"/>
        <v>19</v>
      </c>
      <c r="O79" s="25">
        <f t="shared" si="56"/>
        <v>13</v>
      </c>
      <c r="P79" s="25">
        <f t="shared" si="56"/>
        <v>14</v>
      </c>
      <c r="Q79" s="25">
        <f t="shared" si="56"/>
        <v>18</v>
      </c>
      <c r="R79" s="23">
        <f t="shared" si="56"/>
        <v>18</v>
      </c>
      <c r="S79" s="24">
        <f t="shared" si="56"/>
        <v>22</v>
      </c>
      <c r="T79" s="25">
        <f t="shared" si="56"/>
        <v>20</v>
      </c>
      <c r="U79" s="23">
        <f t="shared" si="56"/>
        <v>31</v>
      </c>
      <c r="V79" s="23">
        <f t="shared" si="56"/>
        <v>25</v>
      </c>
      <c r="W79" s="23">
        <f t="shared" si="56"/>
        <v>21</v>
      </c>
      <c r="X79" s="23">
        <f t="shared" si="56"/>
        <v>28</v>
      </c>
      <c r="Y79" s="23">
        <f t="shared" si="56"/>
        <v>31</v>
      </c>
      <c r="Z79" s="23">
        <f t="shared" si="56"/>
        <v>21</v>
      </c>
      <c r="AA79" s="23">
        <f t="shared" si="56"/>
        <v>20</v>
      </c>
      <c r="AB79" s="23">
        <f t="shared" si="56"/>
        <v>21</v>
      </c>
      <c r="AC79" s="23">
        <f t="shared" si="56"/>
        <v>21</v>
      </c>
      <c r="AD79" s="23">
        <f t="shared" si="56"/>
        <v>22</v>
      </c>
      <c r="AE79" s="23">
        <f t="shared" si="56"/>
        <v>18</v>
      </c>
      <c r="AF79" s="23">
        <f t="shared" si="56"/>
        <v>21</v>
      </c>
      <c r="AG79" s="23">
        <f t="shared" si="56"/>
        <v>19</v>
      </c>
      <c r="AH79" s="23">
        <f t="shared" si="56"/>
        <v>20</v>
      </c>
      <c r="AI79" s="23">
        <f t="shared" si="56"/>
        <v>20</v>
      </c>
      <c r="AJ79" s="23">
        <f t="shared" si="56"/>
        <v>21</v>
      </c>
      <c r="AK79" s="23">
        <f t="shared" si="56"/>
        <v>25</v>
      </c>
      <c r="AL79" s="23">
        <f t="shared" si="56"/>
        <v>17</v>
      </c>
      <c r="AM79" s="23">
        <f t="shared" si="56"/>
        <v>20</v>
      </c>
      <c r="AN79" s="23">
        <f t="shared" si="56"/>
        <v>19</v>
      </c>
      <c r="AO79" s="23">
        <f t="shared" si="56"/>
        <v>18</v>
      </c>
      <c r="AP79" s="23">
        <f t="shared" si="56"/>
        <v>19</v>
      </c>
      <c r="AQ79" s="23">
        <f t="shared" si="56"/>
        <v>20</v>
      </c>
      <c r="AR79" s="23">
        <f t="shared" si="56"/>
        <v>21</v>
      </c>
      <c r="AS79" s="23">
        <f t="shared" si="56"/>
        <v>14</v>
      </c>
      <c r="AT79" s="23">
        <f t="shared" si="56"/>
        <v>18</v>
      </c>
      <c r="AU79" s="23">
        <f t="shared" si="56"/>
        <v>16</v>
      </c>
      <c r="AV79" s="23">
        <f t="shared" si="56"/>
        <v>17</v>
      </c>
      <c r="AW79" s="23">
        <f t="shared" si="56"/>
        <v>18</v>
      </c>
      <c r="AX79" s="23">
        <f t="shared" si="56"/>
        <v>17</v>
      </c>
      <c r="AY79" s="23">
        <f>COUNTIF(AY2:AY78,"N")+COUNTIF(AY2:AY78,"R")+COUNTIF(AY2:AY78,2)+COUNTIF(AY2:AY78,"A")</f>
        <v>15</v>
      </c>
      <c r="AZ79" s="23">
        <f>COUNTIF(AZ2:AZ78,"N")+COUNTIF(AZ2:AZ78,"R")+COUNTIF(AZ2:AZ78,2)+COUNTIF(AZ2:AZ78,"A")</f>
        <v>19</v>
      </c>
      <c r="BA79" s="23">
        <f>COUNTIF(BA2:BA78,"N")+COUNTIF(BA2:BA78,"R")+COUNTIF(BA2:BA78,2)+COUNTIF(BA2:BA78,"A")</f>
        <v>17</v>
      </c>
      <c r="BB79" s="23">
        <f>COUNTIF(BB2:BB78,"N")+COUNTIF(BB2:BB78,"R")+COUNTIF(BB2:BB78,2)+COUNTIF(BB2:BB78,"A")</f>
        <v>15</v>
      </c>
      <c r="BC79" s="23"/>
      <c r="BD79" s="23"/>
      <c r="BE79" s="32">
        <f>SUM(BE1:BE78)</f>
        <v>51</v>
      </c>
      <c r="BF79" s="32">
        <f>SUM(BF2:BF78)</f>
        <v>4</v>
      </c>
      <c r="BG79" s="40">
        <f>SUM(BG1:BG78)</f>
        <v>354</v>
      </c>
      <c r="BH79" s="23">
        <f>SUM(BH1:BH78)</f>
        <v>901</v>
      </c>
      <c r="BI79" s="49" t="s">
        <v>140</v>
      </c>
    </row>
    <row r="80" spans="1:61" x14ac:dyDescent="0.2">
      <c r="A80" s="64" t="s">
        <v>137</v>
      </c>
      <c r="G80" s="19" t="s">
        <v>95</v>
      </c>
      <c r="I80" s="42" t="s">
        <v>97</v>
      </c>
      <c r="J80" s="43" t="s">
        <v>94</v>
      </c>
      <c r="O80" s="69" t="s">
        <v>96</v>
      </c>
      <c r="P80" s="69"/>
      <c r="Q80" s="69"/>
      <c r="S80" s="17"/>
      <c r="T80" s="43" t="s">
        <v>94</v>
      </c>
      <c r="AY80" s="67" t="s">
        <v>138</v>
      </c>
      <c r="AZ80" s="67"/>
      <c r="BE80" s="65">
        <f>MAX(BE3:BE78)</f>
        <v>7</v>
      </c>
      <c r="BF80" s="68">
        <f>MAX(BF3:BF78)</f>
        <v>1</v>
      </c>
      <c r="BG80" s="44">
        <f>MAX(BG3:BG78)</f>
        <v>31</v>
      </c>
      <c r="BH80" s="45">
        <f>MAX(BH3:BH78)</f>
        <v>49</v>
      </c>
      <c r="BI80" s="48" t="s">
        <v>139</v>
      </c>
    </row>
    <row r="81" spans="9:19" x14ac:dyDescent="0.2">
      <c r="I81" s="43" t="s">
        <v>94</v>
      </c>
      <c r="O81" s="69" t="s">
        <v>98</v>
      </c>
      <c r="P81" s="69"/>
      <c r="Q81" s="69"/>
      <c r="S81" s="18" t="s">
        <v>123</v>
      </c>
    </row>
  </sheetData>
  <mergeCells count="2">
    <mergeCell ref="O80:Q80"/>
    <mergeCell ref="O81:Q81"/>
  </mergeCells>
  <phoneticPr fontId="0" type="noConversion"/>
  <printOptions verticalCentered="1"/>
  <pageMargins left="0.25" right="0.25" top="0.35" bottom="0.35" header="0.5" footer="0.5"/>
  <pageSetup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Stats</vt:lpstr>
    </vt:vector>
  </TitlesOfParts>
  <Company>KU-AE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Jerome Hanson</dc:creator>
  <cp:lastModifiedBy>Myose, Roy</cp:lastModifiedBy>
  <cp:lastPrinted>2023-05-06T14:29:13Z</cp:lastPrinted>
  <dcterms:created xsi:type="dcterms:W3CDTF">2000-03-28T20:08:00Z</dcterms:created>
  <dcterms:modified xsi:type="dcterms:W3CDTF">2024-05-04T00:28:26Z</dcterms:modified>
</cp:coreProperties>
</file>